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95" windowHeight="10920" activeTab="2"/>
  </bookViews>
  <sheets>
    <sheet name="естественно-научный" sheetId="1" r:id="rId1"/>
    <sheet name="технологический" sheetId="2" r:id="rId2"/>
    <sheet name="соц.-эконом" sheetId="3" r:id="rId3"/>
    <sheet name="гумманитарный" sheetId="4" r:id="rId4"/>
  </sheets>
  <definedNames>
    <definedName name="_xlnm._FilterDatabase" localSheetId="3" hidden="1">гумманитарный!$A$7:$S$7</definedName>
    <definedName name="_xlnm._FilterDatabase" localSheetId="0" hidden="1">'естественно-научный'!$A$9:$S$9</definedName>
    <definedName name="_xlnm._FilterDatabase" localSheetId="2" hidden="1">'соц.-эконом'!$A$7:$S$7</definedName>
    <definedName name="_xlnm._FilterDatabase" localSheetId="1" hidden="1">технологический!$A$7:$S$7</definedName>
  </definedNames>
  <calcPr calcId="124519"/>
</workbook>
</file>

<file path=xl/calcChain.xml><?xml version="1.0" encoding="utf-8"?>
<calcChain xmlns="http://schemas.openxmlformats.org/spreadsheetml/2006/main">
  <c r="Q40" i="3"/>
  <c r="N40"/>
  <c r="K40"/>
  <c r="I40"/>
  <c r="G40"/>
  <c r="E40"/>
  <c r="R16" i="4"/>
  <c r="R19"/>
  <c r="R15"/>
  <c r="R11"/>
  <c r="R36"/>
  <c r="R37"/>
  <c r="R34"/>
  <c r="R17"/>
  <c r="R27"/>
  <c r="R9"/>
  <c r="R33"/>
  <c r="R12"/>
  <c r="R24"/>
  <c r="R23"/>
  <c r="R26"/>
  <c r="R13"/>
  <c r="R25"/>
  <c r="R38"/>
  <c r="R41"/>
  <c r="L8"/>
  <c r="E66" i="3"/>
  <c r="Q40" i="4"/>
  <c r="Q16"/>
  <c r="Q19"/>
  <c r="Q15"/>
  <c r="Q11"/>
  <c r="Q21"/>
  <c r="Q8"/>
  <c r="Q36"/>
  <c r="Q18"/>
  <c r="Q28"/>
  <c r="Q37"/>
  <c r="Q34"/>
  <c r="Q17"/>
  <c r="Q27"/>
  <c r="Q9"/>
  <c r="Q33"/>
  <c r="Q22"/>
  <c r="Q29"/>
  <c r="Q20"/>
  <c r="Q30"/>
  <c r="Q32"/>
  <c r="Q31"/>
  <c r="Q12"/>
  <c r="Q24"/>
  <c r="Q23"/>
  <c r="Q26"/>
  <c r="Q13"/>
  <c r="Q39"/>
  <c r="Q14"/>
  <c r="Q35"/>
  <c r="Q10"/>
  <c r="Q25"/>
  <c r="Q38"/>
  <c r="Q41"/>
  <c r="O40"/>
  <c r="O21"/>
  <c r="O8"/>
  <c r="O18"/>
  <c r="O28"/>
  <c r="O37"/>
  <c r="O22"/>
  <c r="O29"/>
  <c r="O20"/>
  <c r="O30"/>
  <c r="O32"/>
  <c r="O31"/>
  <c r="O23"/>
  <c r="O39"/>
  <c r="O14"/>
  <c r="O35"/>
  <c r="O10"/>
  <c r="O25"/>
  <c r="O38"/>
  <c r="O41"/>
  <c r="N40"/>
  <c r="N16"/>
  <c r="N19"/>
  <c r="N15"/>
  <c r="N11"/>
  <c r="N21"/>
  <c r="N8"/>
  <c r="N36"/>
  <c r="N18"/>
  <c r="N28"/>
  <c r="N34"/>
  <c r="N17"/>
  <c r="N27"/>
  <c r="N9"/>
  <c r="N33"/>
  <c r="N22"/>
  <c r="N29"/>
  <c r="N20"/>
  <c r="N30"/>
  <c r="N32"/>
  <c r="N31"/>
  <c r="N12"/>
  <c r="N24"/>
  <c r="N26"/>
  <c r="N13"/>
  <c r="N39"/>
  <c r="N14"/>
  <c r="N35"/>
  <c r="N10"/>
  <c r="L40"/>
  <c r="L16"/>
  <c r="L19"/>
  <c r="L15"/>
  <c r="L11"/>
  <c r="L21"/>
  <c r="L36"/>
  <c r="L18"/>
  <c r="L28"/>
  <c r="L17"/>
  <c r="L27"/>
  <c r="L9"/>
  <c r="L22"/>
  <c r="L29"/>
  <c r="L20"/>
  <c r="L30"/>
  <c r="L32"/>
  <c r="L31"/>
  <c r="L12"/>
  <c r="L24"/>
  <c r="L26"/>
  <c r="L13"/>
  <c r="L14"/>
  <c r="L10"/>
  <c r="K37"/>
  <c r="K34"/>
  <c r="K33"/>
  <c r="K23"/>
  <c r="K39"/>
  <c r="K35"/>
  <c r="K25"/>
  <c r="K38"/>
  <c r="K41"/>
  <c r="I40"/>
  <c r="I16"/>
  <c r="I19"/>
  <c r="I15"/>
  <c r="I11"/>
  <c r="I21"/>
  <c r="I8"/>
  <c r="I36"/>
  <c r="I18"/>
  <c r="I28"/>
  <c r="I37"/>
  <c r="I34"/>
  <c r="I17"/>
  <c r="I27"/>
  <c r="I9"/>
  <c r="I33"/>
  <c r="I22"/>
  <c r="I29"/>
  <c r="I20"/>
  <c r="I30"/>
  <c r="I32"/>
  <c r="I31"/>
  <c r="I12"/>
  <c r="I24"/>
  <c r="I23"/>
  <c r="I26"/>
  <c r="I13"/>
  <c r="I39"/>
  <c r="I14"/>
  <c r="I35"/>
  <c r="I10"/>
  <c r="I25"/>
  <c r="I38"/>
  <c r="I41"/>
  <c r="G40"/>
  <c r="G16"/>
  <c r="G19"/>
  <c r="G15"/>
  <c r="G11"/>
  <c r="G21"/>
  <c r="G8"/>
  <c r="G36"/>
  <c r="G18"/>
  <c r="G28"/>
  <c r="G37"/>
  <c r="G34"/>
  <c r="G17"/>
  <c r="G27"/>
  <c r="G9"/>
  <c r="G33"/>
  <c r="G22"/>
  <c r="G29"/>
  <c r="G20"/>
  <c r="G30"/>
  <c r="G32"/>
  <c r="G31"/>
  <c r="G12"/>
  <c r="G24"/>
  <c r="G23"/>
  <c r="G26"/>
  <c r="G13"/>
  <c r="G39"/>
  <c r="G14"/>
  <c r="G35"/>
  <c r="G10"/>
  <c r="G25"/>
  <c r="G38"/>
  <c r="G41"/>
  <c r="E40"/>
  <c r="E16"/>
  <c r="E19"/>
  <c r="E15"/>
  <c r="E11"/>
  <c r="E21"/>
  <c r="E8"/>
  <c r="E36"/>
  <c r="E18"/>
  <c r="E28"/>
  <c r="E37"/>
  <c r="E34"/>
  <c r="E17"/>
  <c r="E27"/>
  <c r="E9"/>
  <c r="E33"/>
  <c r="E22"/>
  <c r="E29"/>
  <c r="E20"/>
  <c r="E30"/>
  <c r="E32"/>
  <c r="E31"/>
  <c r="E12"/>
  <c r="E24"/>
  <c r="E23"/>
  <c r="E26"/>
  <c r="E13"/>
  <c r="E39"/>
  <c r="E14"/>
  <c r="E35"/>
  <c r="E10"/>
  <c r="E25"/>
  <c r="E38"/>
  <c r="E41"/>
  <c r="R8" i="3"/>
  <c r="R18"/>
  <c r="R37"/>
  <c r="R63"/>
  <c r="R68"/>
  <c r="R19"/>
  <c r="R11"/>
  <c r="R53"/>
  <c r="R45"/>
  <c r="R64"/>
  <c r="R48"/>
  <c r="R47"/>
  <c r="R34"/>
  <c r="R58"/>
  <c r="R23"/>
  <c r="R56"/>
  <c r="R9"/>
  <c r="R25"/>
  <c r="R46"/>
  <c r="R67"/>
  <c r="R10"/>
  <c r="R71"/>
  <c r="R38"/>
  <c r="R76"/>
  <c r="R26"/>
  <c r="R28"/>
  <c r="R59"/>
  <c r="R55"/>
  <c r="R61"/>
  <c r="R72"/>
  <c r="R39"/>
  <c r="R69"/>
  <c r="R65"/>
  <c r="R70"/>
  <c r="N8"/>
  <c r="N18"/>
  <c r="N37"/>
  <c r="N63"/>
  <c r="N68"/>
  <c r="N12"/>
  <c r="N17"/>
  <c r="N15"/>
  <c r="N50"/>
  <c r="N29"/>
  <c r="N30"/>
  <c r="N19"/>
  <c r="N22"/>
  <c r="N13"/>
  <c r="N11"/>
  <c r="N53"/>
  <c r="N45"/>
  <c r="N64"/>
  <c r="N57"/>
  <c r="N48"/>
  <c r="N47"/>
  <c r="N33"/>
  <c r="N34"/>
  <c r="N73"/>
  <c r="N51"/>
  <c r="N35"/>
  <c r="N43"/>
  <c r="N21"/>
  <c r="N58"/>
  <c r="N23"/>
  <c r="N56"/>
  <c r="N9"/>
  <c r="N42"/>
  <c r="N25"/>
  <c r="N46"/>
  <c r="N67"/>
  <c r="N10"/>
  <c r="N41"/>
  <c r="N66"/>
  <c r="N49"/>
  <c r="N24"/>
  <c r="N71"/>
  <c r="N20"/>
  <c r="N38"/>
  <c r="N74"/>
  <c r="N27"/>
  <c r="N31"/>
  <c r="N76"/>
  <c r="N14"/>
  <c r="N62"/>
  <c r="N26"/>
  <c r="N28"/>
  <c r="N59"/>
  <c r="N36"/>
  <c r="N60"/>
  <c r="N55"/>
  <c r="N61"/>
  <c r="N72"/>
  <c r="N39"/>
  <c r="N69"/>
  <c r="N65"/>
  <c r="N16"/>
  <c r="N44"/>
  <c r="N32"/>
  <c r="N70"/>
  <c r="N75"/>
  <c r="N54"/>
  <c r="Q8"/>
  <c r="Q18"/>
  <c r="Q37"/>
  <c r="Q63"/>
  <c r="Q68"/>
  <c r="Q12"/>
  <c r="Q17"/>
  <c r="Q15"/>
  <c r="Q50"/>
  <c r="Q29"/>
  <c r="Q30"/>
  <c r="Q19"/>
  <c r="Q22"/>
  <c r="Q13"/>
  <c r="Q11"/>
  <c r="Q53"/>
  <c r="Q45"/>
  <c r="Q64"/>
  <c r="Q57"/>
  <c r="Q48"/>
  <c r="Q47"/>
  <c r="Q33"/>
  <c r="Q34"/>
  <c r="Q73"/>
  <c r="Q51"/>
  <c r="Q35"/>
  <c r="Q43"/>
  <c r="Q21"/>
  <c r="Q58"/>
  <c r="Q23"/>
  <c r="Q56"/>
  <c r="Q9"/>
  <c r="Q42"/>
  <c r="Q25"/>
  <c r="Q46"/>
  <c r="Q67"/>
  <c r="Q10"/>
  <c r="Q41"/>
  <c r="Q66"/>
  <c r="Q49"/>
  <c r="Q24"/>
  <c r="Q71"/>
  <c r="Q20"/>
  <c r="Q38"/>
  <c r="Q74"/>
  <c r="Q27"/>
  <c r="Q31"/>
  <c r="Q76"/>
  <c r="Q14"/>
  <c r="Q62"/>
  <c r="Q26"/>
  <c r="Q28"/>
  <c r="Q59"/>
  <c r="Q36"/>
  <c r="Q60"/>
  <c r="Q55"/>
  <c r="Q61"/>
  <c r="Q72"/>
  <c r="Q39"/>
  <c r="Q69"/>
  <c r="Q65"/>
  <c r="Q16"/>
  <c r="Q44"/>
  <c r="Q32"/>
  <c r="Q70"/>
  <c r="Q75"/>
  <c r="Q54"/>
  <c r="L8"/>
  <c r="L9"/>
  <c r="K8"/>
  <c r="K18"/>
  <c r="S18" s="1"/>
  <c r="K37"/>
  <c r="K63"/>
  <c r="K68"/>
  <c r="K12"/>
  <c r="K17"/>
  <c r="K15"/>
  <c r="K50"/>
  <c r="K29"/>
  <c r="K30"/>
  <c r="K19"/>
  <c r="K22"/>
  <c r="K13"/>
  <c r="K11"/>
  <c r="K53"/>
  <c r="K45"/>
  <c r="K64"/>
  <c r="K57"/>
  <c r="K48"/>
  <c r="K47"/>
  <c r="K33"/>
  <c r="S33" s="1"/>
  <c r="K34"/>
  <c r="K73"/>
  <c r="K51"/>
  <c r="K35"/>
  <c r="K43"/>
  <c r="K21"/>
  <c r="K58"/>
  <c r="K23"/>
  <c r="S23" s="1"/>
  <c r="K56"/>
  <c r="K9"/>
  <c r="K42"/>
  <c r="K25"/>
  <c r="S25" s="1"/>
  <c r="K46"/>
  <c r="K67"/>
  <c r="K10"/>
  <c r="K41"/>
  <c r="K66"/>
  <c r="K49"/>
  <c r="K24"/>
  <c r="K71"/>
  <c r="K20"/>
  <c r="K38"/>
  <c r="K74"/>
  <c r="K27"/>
  <c r="K31"/>
  <c r="K76"/>
  <c r="K14"/>
  <c r="K62"/>
  <c r="K26"/>
  <c r="K28"/>
  <c r="K59"/>
  <c r="K36"/>
  <c r="K60"/>
  <c r="K55"/>
  <c r="K61"/>
  <c r="K72"/>
  <c r="K39"/>
  <c r="K69"/>
  <c r="K65"/>
  <c r="K16"/>
  <c r="K44"/>
  <c r="K32"/>
  <c r="K70"/>
  <c r="K75"/>
  <c r="K54"/>
  <c r="I8"/>
  <c r="I18"/>
  <c r="I37"/>
  <c r="S37" s="1"/>
  <c r="I63"/>
  <c r="I68"/>
  <c r="I12"/>
  <c r="I17"/>
  <c r="S17" s="1"/>
  <c r="I15"/>
  <c r="I50"/>
  <c r="I29"/>
  <c r="I30"/>
  <c r="I19"/>
  <c r="I22"/>
  <c r="I13"/>
  <c r="I11"/>
  <c r="I53"/>
  <c r="I45"/>
  <c r="I64"/>
  <c r="I57"/>
  <c r="S57" s="1"/>
  <c r="I48"/>
  <c r="I47"/>
  <c r="I33"/>
  <c r="I34"/>
  <c r="I73"/>
  <c r="I51"/>
  <c r="I35"/>
  <c r="I43"/>
  <c r="S43" s="1"/>
  <c r="I21"/>
  <c r="I58"/>
  <c r="I23"/>
  <c r="I56"/>
  <c r="I9"/>
  <c r="I42"/>
  <c r="I25"/>
  <c r="I46"/>
  <c r="I67"/>
  <c r="I10"/>
  <c r="I41"/>
  <c r="I66"/>
  <c r="I49"/>
  <c r="I24"/>
  <c r="I71"/>
  <c r="I20"/>
  <c r="I38"/>
  <c r="I74"/>
  <c r="I27"/>
  <c r="I31"/>
  <c r="I76"/>
  <c r="I14"/>
  <c r="I62"/>
  <c r="I26"/>
  <c r="I28"/>
  <c r="I59"/>
  <c r="I36"/>
  <c r="I60"/>
  <c r="I55"/>
  <c r="I61"/>
  <c r="I72"/>
  <c r="I39"/>
  <c r="I69"/>
  <c r="I65"/>
  <c r="I16"/>
  <c r="I44"/>
  <c r="S44" s="1"/>
  <c r="I32"/>
  <c r="I70"/>
  <c r="I75"/>
  <c r="I54"/>
  <c r="S54" s="1"/>
  <c r="G8"/>
  <c r="G18"/>
  <c r="G37"/>
  <c r="G63"/>
  <c r="S63" s="1"/>
  <c r="G68"/>
  <c r="G12"/>
  <c r="G17"/>
  <c r="G15"/>
  <c r="S15" s="1"/>
  <c r="G50"/>
  <c r="G29"/>
  <c r="G30"/>
  <c r="G19"/>
  <c r="S19" s="1"/>
  <c r="G22"/>
  <c r="G13"/>
  <c r="G11"/>
  <c r="G53"/>
  <c r="G45"/>
  <c r="G64"/>
  <c r="G57"/>
  <c r="G48"/>
  <c r="S48" s="1"/>
  <c r="G47"/>
  <c r="G33"/>
  <c r="G34"/>
  <c r="G73"/>
  <c r="S73" s="1"/>
  <c r="G51"/>
  <c r="G35"/>
  <c r="G43"/>
  <c r="G21"/>
  <c r="S21" s="1"/>
  <c r="G58"/>
  <c r="G23"/>
  <c r="G56"/>
  <c r="G9"/>
  <c r="G42"/>
  <c r="G25"/>
  <c r="G46"/>
  <c r="G67"/>
  <c r="G10"/>
  <c r="G41"/>
  <c r="G66"/>
  <c r="G49"/>
  <c r="S49" s="1"/>
  <c r="G24"/>
  <c r="G71"/>
  <c r="G20"/>
  <c r="G38"/>
  <c r="G74"/>
  <c r="G27"/>
  <c r="G31"/>
  <c r="G76"/>
  <c r="S76" s="1"/>
  <c r="G14"/>
  <c r="S14" s="1"/>
  <c r="G62"/>
  <c r="G26"/>
  <c r="G28"/>
  <c r="S28" s="1"/>
  <c r="G59"/>
  <c r="G36"/>
  <c r="G60"/>
  <c r="G55"/>
  <c r="G61"/>
  <c r="G72"/>
  <c r="G39"/>
  <c r="G69"/>
  <c r="G65"/>
  <c r="G16"/>
  <c r="G44"/>
  <c r="G32"/>
  <c r="G70"/>
  <c r="S70" s="1"/>
  <c r="G75"/>
  <c r="G54"/>
  <c r="E8"/>
  <c r="E18"/>
  <c r="E37"/>
  <c r="E63"/>
  <c r="E68"/>
  <c r="S68" s="1"/>
  <c r="E12"/>
  <c r="E17"/>
  <c r="E15"/>
  <c r="E50"/>
  <c r="S50" s="1"/>
  <c r="E29"/>
  <c r="E30"/>
  <c r="E19"/>
  <c r="E22"/>
  <c r="E13"/>
  <c r="S13" s="1"/>
  <c r="E11"/>
  <c r="S11" s="1"/>
  <c r="E53"/>
  <c r="E45"/>
  <c r="S45" s="1"/>
  <c r="E64"/>
  <c r="S64" s="1"/>
  <c r="E57"/>
  <c r="E48"/>
  <c r="E47"/>
  <c r="S47" s="1"/>
  <c r="E33"/>
  <c r="E34"/>
  <c r="S34" s="1"/>
  <c r="E73"/>
  <c r="E51"/>
  <c r="S51" s="1"/>
  <c r="E35"/>
  <c r="S35" s="1"/>
  <c r="E43"/>
  <c r="E21"/>
  <c r="E58"/>
  <c r="S58" s="1"/>
  <c r="E23"/>
  <c r="E56"/>
  <c r="E9"/>
  <c r="E42"/>
  <c r="S42" s="1"/>
  <c r="E25"/>
  <c r="E46"/>
  <c r="S46" s="1"/>
  <c r="E67"/>
  <c r="E10"/>
  <c r="S10" s="1"/>
  <c r="E41"/>
  <c r="S41" s="1"/>
  <c r="E49"/>
  <c r="E24"/>
  <c r="E71"/>
  <c r="S71" s="1"/>
  <c r="E20"/>
  <c r="S20" s="1"/>
  <c r="E38"/>
  <c r="S38" s="1"/>
  <c r="E74"/>
  <c r="E27"/>
  <c r="S27" s="1"/>
  <c r="E31"/>
  <c r="E76"/>
  <c r="E14"/>
  <c r="E62"/>
  <c r="E26"/>
  <c r="S26" s="1"/>
  <c r="E28"/>
  <c r="E59"/>
  <c r="E36"/>
  <c r="S36" s="1"/>
  <c r="E60"/>
  <c r="S60" s="1"/>
  <c r="E55"/>
  <c r="E61"/>
  <c r="E72"/>
  <c r="S72" s="1"/>
  <c r="E39"/>
  <c r="S39" s="1"/>
  <c r="E69"/>
  <c r="S69" s="1"/>
  <c r="E65"/>
  <c r="E16"/>
  <c r="S16" s="1"/>
  <c r="E44"/>
  <c r="E32"/>
  <c r="E70"/>
  <c r="E75"/>
  <c r="S75" s="1"/>
  <c r="E54"/>
  <c r="R59" i="2"/>
  <c r="R63"/>
  <c r="R41"/>
  <c r="R55"/>
  <c r="R23"/>
  <c r="R64"/>
  <c r="R42"/>
  <c r="Q26"/>
  <c r="Q21"/>
  <c r="Q59"/>
  <c r="Q43"/>
  <c r="Q63"/>
  <c r="Q32"/>
  <c r="Q53"/>
  <c r="Q38"/>
  <c r="Q54"/>
  <c r="Q15"/>
  <c r="Q18"/>
  <c r="Q20"/>
  <c r="Q25"/>
  <c r="Q47"/>
  <c r="Q41"/>
  <c r="Q45"/>
  <c r="Q55"/>
  <c r="Q40"/>
  <c r="Q57"/>
  <c r="Q31"/>
  <c r="Q28"/>
  <c r="Q27"/>
  <c r="Q36"/>
  <c r="Q23"/>
  <c r="Q19"/>
  <c r="Q29"/>
  <c r="Q16"/>
  <c r="Q37"/>
  <c r="Q34"/>
  <c r="Q62"/>
  <c r="Q46"/>
  <c r="Q17"/>
  <c r="Q52"/>
  <c r="Q35"/>
  <c r="Q30"/>
  <c r="Q56"/>
  <c r="Q48"/>
  <c r="Q24"/>
  <c r="Q58"/>
  <c r="Q60"/>
  <c r="Q33"/>
  <c r="Q49"/>
  <c r="Q61"/>
  <c r="Q39"/>
  <c r="Q64"/>
  <c r="Q51"/>
  <c r="Q22"/>
  <c r="Q42"/>
  <c r="Q44"/>
  <c r="Q50"/>
  <c r="O26"/>
  <c r="O21"/>
  <c r="O43"/>
  <c r="O32"/>
  <c r="O53"/>
  <c r="O38"/>
  <c r="O54"/>
  <c r="O15"/>
  <c r="O18"/>
  <c r="O20"/>
  <c r="O25"/>
  <c r="O47"/>
  <c r="O45"/>
  <c r="O40"/>
  <c r="O57"/>
  <c r="O31"/>
  <c r="O28"/>
  <c r="O27"/>
  <c r="O36"/>
  <c r="O19"/>
  <c r="O29"/>
  <c r="O16"/>
  <c r="O37"/>
  <c r="O34"/>
  <c r="O62"/>
  <c r="O46"/>
  <c r="O17"/>
  <c r="O52"/>
  <c r="O35"/>
  <c r="O30"/>
  <c r="O56"/>
  <c r="O48"/>
  <c r="O24"/>
  <c r="O58"/>
  <c r="O60"/>
  <c r="O33"/>
  <c r="O49"/>
  <c r="O61"/>
  <c r="O39"/>
  <c r="O51"/>
  <c r="O22"/>
  <c r="O44"/>
  <c r="O50"/>
  <c r="N26"/>
  <c r="N21"/>
  <c r="N59"/>
  <c r="N43"/>
  <c r="N63"/>
  <c r="N32"/>
  <c r="N53"/>
  <c r="N38"/>
  <c r="N54"/>
  <c r="N15"/>
  <c r="N18"/>
  <c r="N20"/>
  <c r="N25"/>
  <c r="N47"/>
  <c r="N41"/>
  <c r="N45"/>
  <c r="N55"/>
  <c r="N40"/>
  <c r="N57"/>
  <c r="N31"/>
  <c r="N28"/>
  <c r="N27"/>
  <c r="N36"/>
  <c r="N23"/>
  <c r="N19"/>
  <c r="N29"/>
  <c r="N16"/>
  <c r="N37"/>
  <c r="N34"/>
  <c r="N62"/>
  <c r="N46"/>
  <c r="N17"/>
  <c r="N52"/>
  <c r="N35"/>
  <c r="N30"/>
  <c r="N56"/>
  <c r="N48"/>
  <c r="N24"/>
  <c r="N58"/>
  <c r="N60"/>
  <c r="N33"/>
  <c r="N49"/>
  <c r="N61"/>
  <c r="N39"/>
  <c r="N64"/>
  <c r="N51"/>
  <c r="N22"/>
  <c r="N42"/>
  <c r="N44"/>
  <c r="N50"/>
  <c r="L15"/>
  <c r="L19"/>
  <c r="L29"/>
  <c r="K26"/>
  <c r="K21"/>
  <c r="K59"/>
  <c r="K43"/>
  <c r="K63"/>
  <c r="K32"/>
  <c r="K53"/>
  <c r="K38"/>
  <c r="K54"/>
  <c r="K18"/>
  <c r="K20"/>
  <c r="K25"/>
  <c r="K47"/>
  <c r="K41"/>
  <c r="K45"/>
  <c r="K55"/>
  <c r="K40"/>
  <c r="K57"/>
  <c r="K31"/>
  <c r="K28"/>
  <c r="K27"/>
  <c r="K36"/>
  <c r="K23"/>
  <c r="K16"/>
  <c r="K37"/>
  <c r="K34"/>
  <c r="K62"/>
  <c r="K46"/>
  <c r="K17"/>
  <c r="K52"/>
  <c r="K35"/>
  <c r="K30"/>
  <c r="K56"/>
  <c r="K48"/>
  <c r="K24"/>
  <c r="K58"/>
  <c r="K60"/>
  <c r="K33"/>
  <c r="K49"/>
  <c r="K61"/>
  <c r="K39"/>
  <c r="K64"/>
  <c r="K51"/>
  <c r="K22"/>
  <c r="K42"/>
  <c r="K44"/>
  <c r="K50"/>
  <c r="I26"/>
  <c r="I21"/>
  <c r="I59"/>
  <c r="I43"/>
  <c r="I63"/>
  <c r="I32"/>
  <c r="I53"/>
  <c r="I38"/>
  <c r="I54"/>
  <c r="I15"/>
  <c r="I18"/>
  <c r="I20"/>
  <c r="I25"/>
  <c r="I47"/>
  <c r="I41"/>
  <c r="I45"/>
  <c r="I55"/>
  <c r="I40"/>
  <c r="I57"/>
  <c r="I31"/>
  <c r="I28"/>
  <c r="I27"/>
  <c r="I36"/>
  <c r="I23"/>
  <c r="I19"/>
  <c r="I29"/>
  <c r="I16"/>
  <c r="I37"/>
  <c r="I34"/>
  <c r="I62"/>
  <c r="I46"/>
  <c r="I17"/>
  <c r="I52"/>
  <c r="I35"/>
  <c r="I30"/>
  <c r="I56"/>
  <c r="I48"/>
  <c r="I24"/>
  <c r="I58"/>
  <c r="I60"/>
  <c r="I33"/>
  <c r="I49"/>
  <c r="I61"/>
  <c r="I39"/>
  <c r="I64"/>
  <c r="I51"/>
  <c r="I22"/>
  <c r="I42"/>
  <c r="I44"/>
  <c r="I50"/>
  <c r="G26"/>
  <c r="G21"/>
  <c r="G59"/>
  <c r="G43"/>
  <c r="G63"/>
  <c r="G32"/>
  <c r="G53"/>
  <c r="G38"/>
  <c r="G54"/>
  <c r="G15"/>
  <c r="G18"/>
  <c r="G20"/>
  <c r="G25"/>
  <c r="G47"/>
  <c r="G41"/>
  <c r="G45"/>
  <c r="G55"/>
  <c r="G40"/>
  <c r="G57"/>
  <c r="G31"/>
  <c r="G28"/>
  <c r="G27"/>
  <c r="G36"/>
  <c r="G23"/>
  <c r="G19"/>
  <c r="G29"/>
  <c r="G16"/>
  <c r="G37"/>
  <c r="G34"/>
  <c r="G62"/>
  <c r="G46"/>
  <c r="G17"/>
  <c r="G52"/>
  <c r="G35"/>
  <c r="G30"/>
  <c r="G56"/>
  <c r="G48"/>
  <c r="G24"/>
  <c r="G58"/>
  <c r="G60"/>
  <c r="G33"/>
  <c r="G49"/>
  <c r="G61"/>
  <c r="G39"/>
  <c r="G64"/>
  <c r="G51"/>
  <c r="G22"/>
  <c r="G42"/>
  <c r="G44"/>
  <c r="G50"/>
  <c r="E26"/>
  <c r="E21"/>
  <c r="E59"/>
  <c r="E43"/>
  <c r="E63"/>
  <c r="E32"/>
  <c r="E53"/>
  <c r="E38"/>
  <c r="E54"/>
  <c r="E15"/>
  <c r="E18"/>
  <c r="E20"/>
  <c r="E25"/>
  <c r="E47"/>
  <c r="E41"/>
  <c r="E45"/>
  <c r="E55"/>
  <c r="E40"/>
  <c r="E57"/>
  <c r="E31"/>
  <c r="E28"/>
  <c r="E27"/>
  <c r="E36"/>
  <c r="E23"/>
  <c r="E19"/>
  <c r="E29"/>
  <c r="E16"/>
  <c r="E37"/>
  <c r="E34"/>
  <c r="E62"/>
  <c r="E46"/>
  <c r="E17"/>
  <c r="E52"/>
  <c r="E35"/>
  <c r="E30"/>
  <c r="E56"/>
  <c r="E48"/>
  <c r="E24"/>
  <c r="E58"/>
  <c r="E60"/>
  <c r="E33"/>
  <c r="E49"/>
  <c r="E61"/>
  <c r="E39"/>
  <c r="E64"/>
  <c r="E51"/>
  <c r="E22"/>
  <c r="E42"/>
  <c r="E44"/>
  <c r="E50"/>
  <c r="R16" i="1"/>
  <c r="R27"/>
  <c r="R15"/>
  <c r="R28"/>
  <c r="R18"/>
  <c r="R22"/>
  <c r="R37"/>
  <c r="R25"/>
  <c r="R26"/>
  <c r="R42"/>
  <c r="R24"/>
  <c r="R19"/>
  <c r="R23"/>
  <c r="R20"/>
  <c r="R14"/>
  <c r="R38"/>
  <c r="R31"/>
  <c r="R17"/>
  <c r="Q32"/>
  <c r="Q16"/>
  <c r="Q27"/>
  <c r="Q15"/>
  <c r="Q28"/>
  <c r="Q29"/>
  <c r="Q18"/>
  <c r="Q22"/>
  <c r="Q35"/>
  <c r="Q37"/>
  <c r="Q36"/>
  <c r="Q25"/>
  <c r="Q33"/>
  <c r="Q47"/>
  <c r="Q26"/>
  <c r="Q42"/>
  <c r="Q24"/>
  <c r="Q34"/>
  <c r="Q44"/>
  <c r="Q19"/>
  <c r="Q45"/>
  <c r="Q41"/>
  <c r="Q23"/>
  <c r="Q20"/>
  <c r="Q14"/>
  <c r="Q30"/>
  <c r="Q40"/>
  <c r="Q43"/>
  <c r="Q39"/>
  <c r="Q38"/>
  <c r="Q46"/>
  <c r="Q31"/>
  <c r="Q17"/>
  <c r="O32"/>
  <c r="O29"/>
  <c r="O35"/>
  <c r="O36"/>
  <c r="O33"/>
  <c r="O47"/>
  <c r="O34"/>
  <c r="O44"/>
  <c r="O45"/>
  <c r="O41"/>
  <c r="O30"/>
  <c r="O40"/>
  <c r="O43"/>
  <c r="O39"/>
  <c r="O46"/>
  <c r="N32"/>
  <c r="N16"/>
  <c r="N27"/>
  <c r="N15"/>
  <c r="N28"/>
  <c r="N29"/>
  <c r="N18"/>
  <c r="N22"/>
  <c r="N35"/>
  <c r="N37"/>
  <c r="N36"/>
  <c r="N25"/>
  <c r="N33"/>
  <c r="N47"/>
  <c r="N26"/>
  <c r="N42"/>
  <c r="N24"/>
  <c r="N34"/>
  <c r="N44"/>
  <c r="N19"/>
  <c r="N45"/>
  <c r="N41"/>
  <c r="N23"/>
  <c r="N20"/>
  <c r="N14"/>
  <c r="N30"/>
  <c r="N40"/>
  <c r="N43"/>
  <c r="N39"/>
  <c r="N38"/>
  <c r="N46"/>
  <c r="N31"/>
  <c r="N17"/>
  <c r="K32"/>
  <c r="K16"/>
  <c r="K27"/>
  <c r="K15"/>
  <c r="K28"/>
  <c r="K29"/>
  <c r="K18"/>
  <c r="K22"/>
  <c r="K35"/>
  <c r="K37"/>
  <c r="K36"/>
  <c r="K25"/>
  <c r="K33"/>
  <c r="K47"/>
  <c r="K26"/>
  <c r="K42"/>
  <c r="K24"/>
  <c r="K34"/>
  <c r="K44"/>
  <c r="K19"/>
  <c r="K45"/>
  <c r="K41"/>
  <c r="K23"/>
  <c r="K20"/>
  <c r="K14"/>
  <c r="K30"/>
  <c r="K40"/>
  <c r="K43"/>
  <c r="K39"/>
  <c r="K38"/>
  <c r="K46"/>
  <c r="K31"/>
  <c r="K17"/>
  <c r="I32"/>
  <c r="I16"/>
  <c r="I27"/>
  <c r="I15"/>
  <c r="I28"/>
  <c r="I29"/>
  <c r="I18"/>
  <c r="I22"/>
  <c r="I35"/>
  <c r="I37"/>
  <c r="I36"/>
  <c r="I25"/>
  <c r="I33"/>
  <c r="I47"/>
  <c r="I26"/>
  <c r="I42"/>
  <c r="I24"/>
  <c r="I34"/>
  <c r="I44"/>
  <c r="I19"/>
  <c r="I45"/>
  <c r="I41"/>
  <c r="I23"/>
  <c r="I20"/>
  <c r="I14"/>
  <c r="I30"/>
  <c r="I40"/>
  <c r="I43"/>
  <c r="I39"/>
  <c r="I38"/>
  <c r="I46"/>
  <c r="I31"/>
  <c r="I17"/>
  <c r="G32"/>
  <c r="G16"/>
  <c r="G27"/>
  <c r="G15"/>
  <c r="G28"/>
  <c r="G29"/>
  <c r="G18"/>
  <c r="G22"/>
  <c r="G35"/>
  <c r="G37"/>
  <c r="G36"/>
  <c r="G25"/>
  <c r="G33"/>
  <c r="G47"/>
  <c r="G26"/>
  <c r="G42"/>
  <c r="G24"/>
  <c r="G34"/>
  <c r="G44"/>
  <c r="G19"/>
  <c r="G45"/>
  <c r="G41"/>
  <c r="G23"/>
  <c r="G20"/>
  <c r="G14"/>
  <c r="G30"/>
  <c r="G40"/>
  <c r="G43"/>
  <c r="G39"/>
  <c r="S39" s="1"/>
  <c r="G38"/>
  <c r="G46"/>
  <c r="G31"/>
  <c r="G17"/>
  <c r="E32"/>
  <c r="E16"/>
  <c r="E27"/>
  <c r="E15"/>
  <c r="E28"/>
  <c r="E29"/>
  <c r="E18"/>
  <c r="E22"/>
  <c r="E35"/>
  <c r="E37"/>
  <c r="E36"/>
  <c r="E25"/>
  <c r="E33"/>
  <c r="E47"/>
  <c r="E26"/>
  <c r="E42"/>
  <c r="S42" s="1"/>
  <c r="E24"/>
  <c r="E34"/>
  <c r="E44"/>
  <c r="E19"/>
  <c r="S19" s="1"/>
  <c r="E45"/>
  <c r="E41"/>
  <c r="E23"/>
  <c r="E20"/>
  <c r="E14"/>
  <c r="E30"/>
  <c r="E40"/>
  <c r="E43"/>
  <c r="E39"/>
  <c r="E38"/>
  <c r="E46"/>
  <c r="S46" s="1"/>
  <c r="E31"/>
  <c r="E17"/>
  <c r="I52" i="3"/>
  <c r="G52"/>
  <c r="R52"/>
  <c r="Q52"/>
  <c r="N52"/>
  <c r="K52"/>
  <c r="E52"/>
  <c r="S64" i="2"/>
  <c r="S35"/>
  <c r="S36"/>
  <c r="S20"/>
  <c r="S26"/>
  <c r="S24"/>
  <c r="S62"/>
  <c r="S57"/>
  <c r="S38"/>
  <c r="S40" i="1"/>
  <c r="S23"/>
  <c r="S25"/>
  <c r="S22"/>
  <c r="S29"/>
  <c r="S16"/>
  <c r="S22" i="2"/>
  <c r="S61"/>
  <c r="S60"/>
  <c r="S56"/>
  <c r="S17"/>
  <c r="S37"/>
  <c r="S19"/>
  <c r="S28"/>
  <c r="S55"/>
  <c r="S47"/>
  <c r="S15"/>
  <c r="S32"/>
  <c r="S59"/>
  <c r="S44"/>
  <c r="S17" i="1"/>
  <c r="S14"/>
  <c r="S41"/>
  <c r="S34"/>
  <c r="S47"/>
  <c r="S37"/>
  <c r="S15"/>
  <c r="S32"/>
  <c r="S42" i="2"/>
  <c r="S39"/>
  <c r="S33"/>
  <c r="S48"/>
  <c r="S52"/>
  <c r="S34"/>
  <c r="S29"/>
  <c r="S27"/>
  <c r="S40"/>
  <c r="S41"/>
  <c r="S18"/>
  <c r="S53"/>
  <c r="S43"/>
  <c r="S38" i="1"/>
  <c r="S43"/>
  <c r="S30"/>
  <c r="S20"/>
  <c r="S44"/>
  <c r="S24"/>
  <c r="S26"/>
  <c r="S36"/>
  <c r="S18"/>
  <c r="S31"/>
  <c r="S45"/>
  <c r="S33"/>
  <c r="S35"/>
  <c r="S28"/>
  <c r="S27"/>
  <c r="S15" i="4"/>
  <c r="S26"/>
  <c r="S11"/>
  <c r="S13"/>
  <c r="S10"/>
  <c r="S17"/>
  <c r="S20"/>
  <c r="S37"/>
  <c r="S22"/>
  <c r="S24"/>
  <c r="S18"/>
  <c r="S36"/>
  <c r="S31"/>
  <c r="S35"/>
  <c r="S33"/>
  <c r="S25"/>
  <c r="S8"/>
  <c r="S39"/>
  <c r="S12" i="3"/>
  <c r="S29"/>
  <c r="S41" i="4"/>
  <c r="S32"/>
  <c r="S16"/>
  <c r="S9"/>
  <c r="S29"/>
  <c r="S19"/>
  <c r="S27"/>
  <c r="S67" i="3"/>
  <c r="S53"/>
  <c r="S66"/>
  <c r="S21" i="4"/>
  <c r="S12"/>
  <c r="S14"/>
  <c r="S23"/>
  <c r="S28"/>
  <c r="S30"/>
  <c r="S38"/>
  <c r="S40"/>
  <c r="S31" i="3"/>
  <c r="S55"/>
  <c r="S24"/>
  <c r="S22"/>
  <c r="S34" i="4"/>
  <c r="S62" i="3"/>
  <c r="S56"/>
  <c r="S30"/>
  <c r="S50" i="2"/>
  <c r="S51"/>
  <c r="S49"/>
  <c r="S58"/>
  <c r="S30"/>
  <c r="S46"/>
  <c r="S16"/>
  <c r="S23"/>
  <c r="S31"/>
  <c r="S45"/>
  <c r="S25"/>
  <c r="S54"/>
  <c r="S63"/>
  <c r="S21"/>
  <c r="S40" i="3" l="1"/>
  <c r="S65"/>
  <c r="S61"/>
  <c r="S59"/>
  <c r="S74"/>
  <c r="S52"/>
  <c r="S32"/>
</calcChain>
</file>

<file path=xl/sharedStrings.xml><?xml version="1.0" encoding="utf-8"?>
<sst xmlns="http://schemas.openxmlformats.org/spreadsheetml/2006/main" count="537" uniqueCount="382">
  <si>
    <t>№ п/п</t>
  </si>
  <si>
    <t>ФИО</t>
  </si>
  <si>
    <t>Математика</t>
  </si>
  <si>
    <t>результат ГИА в баллах</t>
  </si>
  <si>
    <t>балл</t>
  </si>
  <si>
    <t>химия</t>
  </si>
  <si>
    <t>биология</t>
  </si>
  <si>
    <t xml:space="preserve">отметка </t>
  </si>
  <si>
    <t xml:space="preserve"> по обязательному предмету математика</t>
  </si>
  <si>
    <t>базовый уровень</t>
  </si>
  <si>
    <t>углубленный уровень</t>
  </si>
  <si>
    <t>по предмету по выбору  химия</t>
  </si>
  <si>
    <t>по предмету по выбору биология</t>
  </si>
  <si>
    <t>ИТОГО</t>
  </si>
  <si>
    <t>физика</t>
  </si>
  <si>
    <t>информатика</t>
  </si>
  <si>
    <t>по предмету по выбору  физика</t>
  </si>
  <si>
    <t>по предмету по выбору информатика</t>
  </si>
  <si>
    <t>география</t>
  </si>
  <si>
    <t>обществознание</t>
  </si>
  <si>
    <t>русский язык</t>
  </si>
  <si>
    <t>английский язык</t>
  </si>
  <si>
    <t>литература</t>
  </si>
  <si>
    <t>по предмету по выбору обществознание</t>
  </si>
  <si>
    <t>по предмету по выбору география</t>
  </si>
  <si>
    <t xml:space="preserve"> по обязательному предмету русский язык</t>
  </si>
  <si>
    <t>по предмету по выбору  английский язык</t>
  </si>
  <si>
    <t>по предмету по выбору литература</t>
  </si>
  <si>
    <t>СЭ-10-1</t>
  </si>
  <si>
    <t>СЭ-10-2</t>
  </si>
  <si>
    <t>СЭ-10-3</t>
  </si>
  <si>
    <t>СЭ-10-4</t>
  </si>
  <si>
    <t>СЭ-10-5</t>
  </si>
  <si>
    <t>СЭ-10-6</t>
  </si>
  <si>
    <t>СЭ-10-7</t>
  </si>
  <si>
    <t>СЭ-10-8</t>
  </si>
  <si>
    <t>СЭ-10-9</t>
  </si>
  <si>
    <t>СЭ-10-10</t>
  </si>
  <si>
    <t>СЭ-10-11</t>
  </si>
  <si>
    <t>СЭ-10-12</t>
  </si>
  <si>
    <t>СЭ-10-13</t>
  </si>
  <si>
    <t>СЭ-10-14</t>
  </si>
  <si>
    <t>СЭ-10-15</t>
  </si>
  <si>
    <t>СЭ-10-16</t>
  </si>
  <si>
    <t>СЭ-10-17</t>
  </si>
  <si>
    <t>СЭ-10-18</t>
  </si>
  <si>
    <t>СЭ-10-19</t>
  </si>
  <si>
    <t>СЭ-10-20</t>
  </si>
  <si>
    <t>СЭ-10-21</t>
  </si>
  <si>
    <t>СЭ-10-22</t>
  </si>
  <si>
    <t>СЭ-10-23</t>
  </si>
  <si>
    <t>СЭ-10-24</t>
  </si>
  <si>
    <t>СЭ-10-25</t>
  </si>
  <si>
    <t>СЭ-10-26</t>
  </si>
  <si>
    <t>СЭ-10-27</t>
  </si>
  <si>
    <t>СЭ-10-28</t>
  </si>
  <si>
    <t>СЭ-10-29</t>
  </si>
  <si>
    <t>СЭ-10-30</t>
  </si>
  <si>
    <t>СЭ-10-31</t>
  </si>
  <si>
    <t>СЭ-10-32</t>
  </si>
  <si>
    <t>СЭ-10-33</t>
  </si>
  <si>
    <t>СЭ-10-34</t>
  </si>
  <si>
    <t>СЭ-10-35</t>
  </si>
  <si>
    <t>СЭ-10-36</t>
  </si>
  <si>
    <t>СЭ-10-37</t>
  </si>
  <si>
    <t>СЭ-10-38</t>
  </si>
  <si>
    <t>СЭ-10-39</t>
  </si>
  <si>
    <t>СЭ-10-40</t>
  </si>
  <si>
    <t>СЭ-10-41</t>
  </si>
  <si>
    <t>СЭ-10-42</t>
  </si>
  <si>
    <t>СЭ-10-43</t>
  </si>
  <si>
    <t>СЭ-10-44</t>
  </si>
  <si>
    <t>СЭ-10-45</t>
  </si>
  <si>
    <t>СЭ-10-46</t>
  </si>
  <si>
    <t>СЭ-10-47</t>
  </si>
  <si>
    <t>СЭ-10-48</t>
  </si>
  <si>
    <t>СЭ-10-49</t>
  </si>
  <si>
    <t>СЭ-10-50</t>
  </si>
  <si>
    <t>СЭ-10-51</t>
  </si>
  <si>
    <t>СЭ-10-52</t>
  </si>
  <si>
    <t>СЭ-10-53</t>
  </si>
  <si>
    <t>СЭ-10-54</t>
  </si>
  <si>
    <t>СЭ-10-55</t>
  </si>
  <si>
    <t>СЭ-10-56</t>
  </si>
  <si>
    <t>СЭ-10-57</t>
  </si>
  <si>
    <t>СЭ-10-58</t>
  </si>
  <si>
    <t>СЭ-10-59</t>
  </si>
  <si>
    <t>СЭ-10-60</t>
  </si>
  <si>
    <t>СЭ-10-61</t>
  </si>
  <si>
    <t>СЭ-10-62</t>
  </si>
  <si>
    <t>СЭ-10-63</t>
  </si>
  <si>
    <t>СЭ-10-64</t>
  </si>
  <si>
    <t>СЭ-10-65</t>
  </si>
  <si>
    <t>СЭ-10-66</t>
  </si>
  <si>
    <t>СЭ-10-67</t>
  </si>
  <si>
    <t>СЭ-10-68</t>
  </si>
  <si>
    <t>СЭ-10-69</t>
  </si>
  <si>
    <t>Т-10-1</t>
  </si>
  <si>
    <t>Кузнецова Олеся Григорьевна</t>
  </si>
  <si>
    <t>Ворогушина Анастасия Владимировна (отл.)</t>
  </si>
  <si>
    <t>Григорьева Александра Михайловна</t>
  </si>
  <si>
    <t>Сидорова Виктория Владимировна</t>
  </si>
  <si>
    <t>Харитонова Анастасия Эдуардовна</t>
  </si>
  <si>
    <t>Серов Егор Сергеевич</t>
  </si>
  <si>
    <t>Голубева София Андреевна</t>
  </si>
  <si>
    <t>Монахова Полина Олеговна</t>
  </si>
  <si>
    <t>Селиверстов Вячеслав Алексеевич</t>
  </si>
  <si>
    <t>Бирюков Виктор Викторович</t>
  </si>
  <si>
    <t>Вячеславов Матвей Ильич</t>
  </si>
  <si>
    <t>Дануца Максим Дмитриевич</t>
  </si>
  <si>
    <t>Хасанова Зарина Бобохоловна</t>
  </si>
  <si>
    <t>Бартенева Полина Валерьевна</t>
  </si>
  <si>
    <t>Рунов Денис Александрович</t>
  </si>
  <si>
    <t>Шиповалова Дарья Алексеевна</t>
  </si>
  <si>
    <t>Молчанов Андрей Романович</t>
  </si>
  <si>
    <t>Корповский Дмитрий Алексеевич</t>
  </si>
  <si>
    <t>Бровкина Дарья Алексеевна</t>
  </si>
  <si>
    <t>Филиппова Елизавета Сергеевна</t>
  </si>
  <si>
    <t>Васютин Роман Алексеевич</t>
  </si>
  <si>
    <t>Гасанова Аида Джаброиловна</t>
  </si>
  <si>
    <t>Масленков Владислав Ильич</t>
  </si>
  <si>
    <t>Степанов Егор Андреевич</t>
  </si>
  <si>
    <t>Смирнова Анастасия Владимировна</t>
  </si>
  <si>
    <t>Нови-Окли Арсений Андреевич</t>
  </si>
  <si>
    <t>Лыгин Егор Романович</t>
  </si>
  <si>
    <t>Шейпакова Анастасия Вячеславовна</t>
  </si>
  <si>
    <t>Брехова Екатерина Олеговна</t>
  </si>
  <si>
    <t>Богословская Анастасия Валерьевна (отл.)</t>
  </si>
  <si>
    <t>Жиганов Всеволод Олегович</t>
  </si>
  <si>
    <t>Фролов Глеб Александрович</t>
  </si>
  <si>
    <t>Солунина Екатерина Михайловна</t>
  </si>
  <si>
    <t>Созонова Алина Алексеевна</t>
  </si>
  <si>
    <t>Белоусова Ксения Александровна</t>
  </si>
  <si>
    <t>Романенко Екатерина Викторовна</t>
  </si>
  <si>
    <t>Поснова Ксения Алексеевна</t>
  </si>
  <si>
    <t>Таратынов Александр Сергеевич</t>
  </si>
  <si>
    <t>Кирьянов Тимофей Дмитриевич</t>
  </si>
  <si>
    <t>Проскуренко Александра Владимировна</t>
  </si>
  <si>
    <t>Шабаршин Даниил Максимович</t>
  </si>
  <si>
    <t>Смирнов Андрей Алексеевич</t>
  </si>
  <si>
    <t>Тетерева Алина Алексеевна</t>
  </si>
  <si>
    <t>Беднова Милана Александровна</t>
  </si>
  <si>
    <t>Морозов Илья Сергеевич</t>
  </si>
  <si>
    <t>Самухин Егор Александрович</t>
  </si>
  <si>
    <t>Рыжкова Дарина Дмитриевна</t>
  </si>
  <si>
    <t>Першин Иван Сергеевич</t>
  </si>
  <si>
    <t>Чернов Алексей Андреевич</t>
  </si>
  <si>
    <t>Калениченко Виктория Валерьевна</t>
  </si>
  <si>
    <t>Столярова Анна Андреевна</t>
  </si>
  <si>
    <t>Александрова Виктория Романовна</t>
  </si>
  <si>
    <t>Литов Константин Алексеевич</t>
  </si>
  <si>
    <t>Ростовцева Анастасия Романовна</t>
  </si>
  <si>
    <t>Крот Полина Сергеевна</t>
  </si>
  <si>
    <t>Алешина Анастасия Алексеевна</t>
  </si>
  <si>
    <t>Ярулин Кирилл Ильдарович</t>
  </si>
  <si>
    <t>Красовская Софья Ильинична</t>
  </si>
  <si>
    <t>Арбатова Алина Витальевна</t>
  </si>
  <si>
    <t>Ловкова Полина Николаевна</t>
  </si>
  <si>
    <t>Тимофеева Арина Дмитриевна</t>
  </si>
  <si>
    <t>Дурнина Арина Павловна</t>
  </si>
  <si>
    <t>Лапшина Екатерина Дмитриевна</t>
  </si>
  <si>
    <t>Чегодаева Анна Ярославовна</t>
  </si>
  <si>
    <t>Волкова Мария Андреевна</t>
  </si>
  <si>
    <t>Сухогузова Софья Максимовна</t>
  </si>
  <si>
    <t>Усольцев Кирилл Викторович</t>
  </si>
  <si>
    <t>Дубова Полина Анатольевна</t>
  </si>
  <si>
    <t>Г-10-1</t>
  </si>
  <si>
    <t>Г-10-2</t>
  </si>
  <si>
    <t>Г-10-3</t>
  </si>
  <si>
    <t>Г-10-4</t>
  </si>
  <si>
    <t>Г-10-5</t>
  </si>
  <si>
    <t>Г-10-6</t>
  </si>
  <si>
    <t>Г-10-7</t>
  </si>
  <si>
    <t>Г-10-8</t>
  </si>
  <si>
    <t>Г-10-9</t>
  </si>
  <si>
    <t>Г-10-10</t>
  </si>
  <si>
    <t>Г-10-11</t>
  </si>
  <si>
    <t>Г-10-12</t>
  </si>
  <si>
    <t>Г-10-13</t>
  </si>
  <si>
    <t>Г-10-14</t>
  </si>
  <si>
    <t>Г-10-15</t>
  </si>
  <si>
    <t>Г-10-16</t>
  </si>
  <si>
    <t>Г-10-17</t>
  </si>
  <si>
    <t>Г-10-18</t>
  </si>
  <si>
    <t>Г-10-19</t>
  </si>
  <si>
    <t>Г-10-20</t>
  </si>
  <si>
    <t>Г-10-21</t>
  </si>
  <si>
    <t>Г-10-22</t>
  </si>
  <si>
    <t>Г-10-23</t>
  </si>
  <si>
    <t>Г-10-24</t>
  </si>
  <si>
    <t>Г-10-25</t>
  </si>
  <si>
    <t>Г-10-26</t>
  </si>
  <si>
    <t>Г-10-27</t>
  </si>
  <si>
    <t>Г-10-28</t>
  </si>
  <si>
    <t>Г-10-29</t>
  </si>
  <si>
    <t>Г-10-30</t>
  </si>
  <si>
    <t>Г-10-31</t>
  </si>
  <si>
    <t>Г-10-32</t>
  </si>
  <si>
    <t>Г-10-33</t>
  </si>
  <si>
    <t>Г-10-34</t>
  </si>
  <si>
    <t>Т-10-2</t>
  </si>
  <si>
    <t>Т-10-3</t>
  </si>
  <si>
    <t>Т-10-4</t>
  </si>
  <si>
    <t>Т-10-5</t>
  </si>
  <si>
    <t>Т-10-6</t>
  </si>
  <si>
    <t>Т-10-7</t>
  </si>
  <si>
    <t>Т-10-8</t>
  </si>
  <si>
    <t>Т-10-9</t>
  </si>
  <si>
    <t>Т-10-10</t>
  </si>
  <si>
    <t>Т-10-11</t>
  </si>
  <si>
    <t>Т-10-12</t>
  </si>
  <si>
    <t>Т-10-13</t>
  </si>
  <si>
    <t>Т-10-14</t>
  </si>
  <si>
    <t>Т-10-15</t>
  </si>
  <si>
    <t>Т-10-16</t>
  </si>
  <si>
    <t>Т-10-17</t>
  </si>
  <si>
    <t>Т-10-18</t>
  </si>
  <si>
    <t>Т-10-19</t>
  </si>
  <si>
    <t>Т-10-20</t>
  </si>
  <si>
    <t>Т-10-21</t>
  </si>
  <si>
    <t>Т-10-22</t>
  </si>
  <si>
    <t>Т-10-23</t>
  </si>
  <si>
    <t>Т-10-24</t>
  </si>
  <si>
    <t>Т-10-25</t>
  </si>
  <si>
    <t>Т-10-26</t>
  </si>
  <si>
    <t>Т-10-27</t>
  </si>
  <si>
    <t>Т-10-28</t>
  </si>
  <si>
    <t>Т-10-29</t>
  </si>
  <si>
    <t>Т-10-30</t>
  </si>
  <si>
    <t>Т-10-31</t>
  </si>
  <si>
    <t>Т-10-32</t>
  </si>
  <si>
    <t>Т-10-33</t>
  </si>
  <si>
    <t>Т-10-34</t>
  </si>
  <si>
    <t>Т-10-35</t>
  </si>
  <si>
    <t>Т-10-36</t>
  </si>
  <si>
    <t>Т-10-37</t>
  </si>
  <si>
    <t>Т-10-38</t>
  </si>
  <si>
    <t>Т-10-39</t>
  </si>
  <si>
    <t>Т-10-40</t>
  </si>
  <si>
    <t>Т-10-41</t>
  </si>
  <si>
    <t>Т-10-42</t>
  </si>
  <si>
    <t>Т-10-43</t>
  </si>
  <si>
    <t>Т-10-44</t>
  </si>
  <si>
    <t>Т-10-45</t>
  </si>
  <si>
    <t>Т-10-46</t>
  </si>
  <si>
    <t>Т-10-47</t>
  </si>
  <si>
    <t>Т-10-48</t>
  </si>
  <si>
    <t>Т-10-49</t>
  </si>
  <si>
    <t>Т-10-50</t>
  </si>
  <si>
    <t>Т-10-51</t>
  </si>
  <si>
    <t>Т-10-52</t>
  </si>
  <si>
    <t>Т-10-53</t>
  </si>
  <si>
    <t>Т-10-54</t>
  </si>
  <si>
    <t>Т-10-55</t>
  </si>
  <si>
    <t>Т-10-56</t>
  </si>
  <si>
    <t>Т-10-57</t>
  </si>
  <si>
    <t>ЕН-10-1</t>
  </si>
  <si>
    <t>ЕН-10-2</t>
  </si>
  <si>
    <t>ЕН-10-3</t>
  </si>
  <si>
    <t>ЕН-10-4</t>
  </si>
  <si>
    <t>ЕН-10-5</t>
  </si>
  <si>
    <t>ЕН-10-6</t>
  </si>
  <si>
    <t>ЕН-10-7</t>
  </si>
  <si>
    <t>ЕН-10-8</t>
  </si>
  <si>
    <t>ЕН-10-9</t>
  </si>
  <si>
    <t>ЕН-10-10</t>
  </si>
  <si>
    <t>ЕН-10-11</t>
  </si>
  <si>
    <t>ЕН-10-12</t>
  </si>
  <si>
    <t>ЕН-10-13</t>
  </si>
  <si>
    <t>ЕН-10-14</t>
  </si>
  <si>
    <t>ЕН-10-15</t>
  </si>
  <si>
    <t>ЕН-10-16</t>
  </si>
  <si>
    <t>ЕН-10-17</t>
  </si>
  <si>
    <t>ЕН-10-18</t>
  </si>
  <si>
    <t>ЕН-10-19</t>
  </si>
  <si>
    <t>ЕН-10-20</t>
  </si>
  <si>
    <t>ЕН-10-21</t>
  </si>
  <si>
    <t>ЕН-10-22</t>
  </si>
  <si>
    <t>ЕН-10-23</t>
  </si>
  <si>
    <t>ЕН-10-24</t>
  </si>
  <si>
    <t>ЕН-10-25</t>
  </si>
  <si>
    <t>ЕН-10-26</t>
  </si>
  <si>
    <t>ЕН-10-27</t>
  </si>
  <si>
    <t>ЕН-10-28</t>
  </si>
  <si>
    <t>ЕН-10-29</t>
  </si>
  <si>
    <t>ЕН-10-30</t>
  </si>
  <si>
    <t>ЕН-10-31</t>
  </si>
  <si>
    <t>ЕН-10-32</t>
  </si>
  <si>
    <t>ЕН-10-33</t>
  </si>
  <si>
    <t>ЕН-10-34</t>
  </si>
  <si>
    <t>ЕН-10-35</t>
  </si>
  <si>
    <t>ЕН-10-36</t>
  </si>
  <si>
    <t>ЕН-10-37</t>
  </si>
  <si>
    <t>ЕН-10-38</t>
  </si>
  <si>
    <t>Дерябина Арина Дмитриевна</t>
  </si>
  <si>
    <t>Метенова Ксения Анатольевна</t>
  </si>
  <si>
    <t>Крайнова Алиса-Елизавета Михайловна</t>
  </si>
  <si>
    <t>Хохрунова Евгения Геннадьевна</t>
  </si>
  <si>
    <t>Левашова Елизавета Андреевна</t>
  </si>
  <si>
    <t>Мухина Надежда Михайловна</t>
  </si>
  <si>
    <t>Ларина Анастасия Георгиевна</t>
  </si>
  <si>
    <t>Коньков Андрей Сергеевич</t>
  </si>
  <si>
    <t>Бесплюк Полина Евгеньевна</t>
  </si>
  <si>
    <t>Быкова Мария Алексеевна</t>
  </si>
  <si>
    <t>Вельможина Ксения Николаевна</t>
  </si>
  <si>
    <t>Мустафин Руслан Рашидович</t>
  </si>
  <si>
    <t>Гончарова Виктория Алексеевна</t>
  </si>
  <si>
    <t>Сорокин Сергей Александрович</t>
  </si>
  <si>
    <t>Кузнецов Павел Алексеевич</t>
  </si>
  <si>
    <t>Межуева Вера Дмитриевна</t>
  </si>
  <si>
    <t>Лихман Елизавета Сергеевна</t>
  </si>
  <si>
    <t>Шакурова Дарья Евгеньевна</t>
  </si>
  <si>
    <t>Догадаев Артем Александрович</t>
  </si>
  <si>
    <t>Голубева Вероника Дмитриевна (отл.)</t>
  </si>
  <si>
    <t>Сапыцкая Ксения Ильинична (поб.)</t>
  </si>
  <si>
    <t>Клевакина Майя Михайловна</t>
  </si>
  <si>
    <t>Дмитренко Виктор Александрович</t>
  </si>
  <si>
    <t>Агапова Валерия Игоревна (отл.)</t>
  </si>
  <si>
    <t>Борисова Александра Алексеевна (отл.)</t>
  </si>
  <si>
    <t>Белоголова Виктория Денисовна</t>
  </si>
  <si>
    <t>Пазюк Вера Андреевна</t>
  </si>
  <si>
    <t>Яковлева Александра Семеновна</t>
  </si>
  <si>
    <t>Булатов Иван Александрович</t>
  </si>
  <si>
    <t>Ромазан Анна Дмитриевна</t>
  </si>
  <si>
    <t>Кочетов Егор Сергеевич</t>
  </si>
  <si>
    <t>Гасанова Аида Джабраиловна</t>
  </si>
  <si>
    <t>Мартынова Александра Юрьевна</t>
  </si>
  <si>
    <t>Муравьева Диана Дмитриевна</t>
  </si>
  <si>
    <t>Потапова Юлия Андреевна</t>
  </si>
  <si>
    <t>Сухов Даниил Андреевич</t>
  </si>
  <si>
    <t>Бадалян Арсинэ Аветиковна (отл.)</t>
  </si>
  <si>
    <t>Мартыненко Михаил Витальевич</t>
  </si>
  <si>
    <t>Мартынов Павел Александрович</t>
  </si>
  <si>
    <t>Уланова Маргарита Андреевна</t>
  </si>
  <si>
    <t>Ирхина Екатерина Викторовна</t>
  </si>
  <si>
    <t>Сизова Полина Александровна</t>
  </si>
  <si>
    <t>Виноградова Виктория Евгеньевна</t>
  </si>
  <si>
    <t>Лебедев Михаил Дмитриевич (отл.)</t>
  </si>
  <si>
    <t>Котрини Елена Сергеевна (отл.)</t>
  </si>
  <si>
    <t>Загвоздкин Вячеслав Сергеевич</t>
  </si>
  <si>
    <t>Нефедова Дарья Максимовна</t>
  </si>
  <si>
    <t>Юрова Анна Сергеевна</t>
  </si>
  <si>
    <t>Агафонов Артем Константинович</t>
  </si>
  <si>
    <t>Милин Вячеслав Иванович</t>
  </si>
  <si>
    <t>Матвеев Даниил Евгеньевич</t>
  </si>
  <si>
    <t>Кильчитский Константин Александрович</t>
  </si>
  <si>
    <t>Подковкин Егор Александрович</t>
  </si>
  <si>
    <t>Донченко Иван Леонидович</t>
  </si>
  <si>
    <t>Сазонов Арсений Алексеевич</t>
  </si>
  <si>
    <t>Васильева Алена Дмитриевна (отл.)</t>
  </si>
  <si>
    <t>Осипова Анна Алексеевна</t>
  </si>
  <si>
    <t>Бурдаков Павел Константинович</t>
  </si>
  <si>
    <t>Трошин Матвей Максимович</t>
  </si>
  <si>
    <t>Капустян Ева Сергеевна</t>
  </si>
  <si>
    <t>Криничев Егор Евгеньевич</t>
  </si>
  <si>
    <t>Ткаченко Михаил Александрович</t>
  </si>
  <si>
    <t>Мохнов Михаил Вячеславович</t>
  </si>
  <si>
    <t>Ошарин Никита Сергеевич</t>
  </si>
  <si>
    <t>Гусев Илья Николаевич</t>
  </si>
  <si>
    <t>Макаров Семен Алексеевич</t>
  </si>
  <si>
    <t>Атаманова Любовь Михайловна</t>
  </si>
  <si>
    <t>Зуева Екатерина Александровна</t>
  </si>
  <si>
    <t>Волков Олег Ростиславович</t>
  </si>
  <si>
    <t>Сахаров Кирилл Антонович</t>
  </si>
  <si>
    <t>Постников Арсений Сергеевич</t>
  </si>
  <si>
    <t>Бабушкина Лидия Алексеевна (отл.)</t>
  </si>
  <si>
    <t>Темнов Даниил Александрович</t>
  </si>
  <si>
    <t>Камнев Даниил Дмитриевич</t>
  </si>
  <si>
    <t>Межаков Егор Георгиевич</t>
  </si>
  <si>
    <t>Рубцов Илья Сергеевич</t>
  </si>
  <si>
    <t>Вотановский Егор Алексеевич</t>
  </si>
  <si>
    <t>Лесников Евгений Алексеевич</t>
  </si>
  <si>
    <t>Синицина Александра Александровна</t>
  </si>
  <si>
    <t>Пригара Мишель Федоровна</t>
  </si>
  <si>
    <t>п.право</t>
  </si>
  <si>
    <t>председатель приёмной комиссии</t>
  </si>
  <si>
    <t>Директор МОУ "Гимназия № 3,"______________________________________________Т.А. Табунова</t>
  </si>
  <si>
    <t>Приложение № 1 к протоколу № 1 от 04.07.2019 г.</t>
  </si>
  <si>
    <t>Рейтинг достижений выпускников 9-х классов для проведения индивидуального отбора в            10 класс естественно-научного профиля МОУ "Гимназия № 3" г. Ярославля</t>
  </si>
  <si>
    <t>Рейтинг достижений выпускников 9-х классов для проведения индивидуального отбора в             10 класс технологического профиля МОУ "Гимназия № 3" г. Ярославля</t>
  </si>
  <si>
    <t>Рейтинг достижений выпускников 9-х классов для проведения индивидуального отбора в 10 класс социально -экономического профиля МОУ "Гимназия № 3" г. Ярославля</t>
  </si>
  <si>
    <t>Рейтинг достижений выпускников 9-х классов для проведения индивидуального отбора в          10 класс гуманитарного профиля МОУ "Гимназия № 3" г. Ярославля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</si>
</sst>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indexed="8"/>
      <name val="Baskerville Old Face"/>
      <family val="1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Baskerville Old Face"/>
      <family val="1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workbookViewId="0">
      <pane ySplit="6" topLeftCell="A22" activePane="bottomLeft" state="frozen"/>
      <selection pane="bottomLeft" activeCell="T44" sqref="T44"/>
    </sheetView>
  </sheetViews>
  <sheetFormatPr defaultRowHeight="15"/>
  <cols>
    <col min="1" max="1" width="4" style="3" customWidth="1"/>
    <col min="2" max="2" width="9.7109375" style="15" customWidth="1"/>
    <col min="3" max="3" width="32.7109375" style="3" hidden="1" customWidth="1"/>
    <col min="4" max="4" width="8" style="3" customWidth="1"/>
    <col min="5" max="5" width="6.140625" style="3" customWidth="1"/>
    <col min="6" max="6" width="7" style="3" customWidth="1"/>
    <col min="7" max="7" width="5.85546875" style="3" customWidth="1"/>
    <col min="8" max="8" width="7.5703125" style="3" customWidth="1"/>
    <col min="9" max="9" width="6.140625" style="3" customWidth="1"/>
    <col min="10" max="10" width="11.85546875" style="3" customWidth="1"/>
    <col min="11" max="12" width="6.85546875" style="3" customWidth="1"/>
    <col min="13" max="13" width="9" style="3" customWidth="1"/>
    <col min="14" max="14" width="6.85546875" style="3" customWidth="1"/>
    <col min="15" max="15" width="7.85546875" style="3" customWidth="1"/>
    <col min="16" max="16" width="9.140625" style="3"/>
    <col min="17" max="17" width="5.7109375" style="3" customWidth="1"/>
    <col min="18" max="18" width="6.28515625" style="3" customWidth="1"/>
    <col min="19" max="19" width="9.140625" style="15"/>
  </cols>
  <sheetData>
    <row r="2" spans="1:19" ht="15" customHeight="1">
      <c r="A2" s="27" t="s">
        <v>378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9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8.75">
      <c r="A4" s="29" t="s">
        <v>377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>
      <c r="A5" s="2" t="s">
        <v>0</v>
      </c>
      <c r="B5" s="16"/>
      <c r="C5" s="2" t="s">
        <v>1</v>
      </c>
      <c r="D5" s="31" t="s">
        <v>2</v>
      </c>
      <c r="E5" s="31"/>
      <c r="F5" s="32" t="s">
        <v>5</v>
      </c>
      <c r="G5" s="32"/>
      <c r="H5" s="31" t="s">
        <v>6</v>
      </c>
      <c r="I5" s="31"/>
      <c r="J5" s="2" t="s">
        <v>7</v>
      </c>
      <c r="K5" s="31" t="s">
        <v>4</v>
      </c>
      <c r="L5" s="31"/>
      <c r="M5" s="2" t="s">
        <v>7</v>
      </c>
      <c r="N5" s="31" t="s">
        <v>4</v>
      </c>
      <c r="O5" s="31"/>
      <c r="P5" s="2" t="s">
        <v>7</v>
      </c>
      <c r="Q5" s="31" t="s">
        <v>4</v>
      </c>
      <c r="R5" s="31"/>
      <c r="S5" s="16" t="s">
        <v>13</v>
      </c>
    </row>
    <row r="6" spans="1:19" ht="88.5" customHeight="1">
      <c r="A6" s="2"/>
      <c r="B6" s="16"/>
      <c r="C6" s="2"/>
      <c r="D6" s="5" t="s">
        <v>3</v>
      </c>
      <c r="E6" s="6" t="s">
        <v>4</v>
      </c>
      <c r="F6" s="7" t="s">
        <v>3</v>
      </c>
      <c r="G6" s="6" t="s">
        <v>4</v>
      </c>
      <c r="H6" s="5" t="s">
        <v>3</v>
      </c>
      <c r="I6" s="6" t="s">
        <v>4</v>
      </c>
      <c r="J6" s="7" t="s">
        <v>8</v>
      </c>
      <c r="K6" s="8" t="s">
        <v>9</v>
      </c>
      <c r="L6" s="8" t="s">
        <v>10</v>
      </c>
      <c r="M6" s="7" t="s">
        <v>11</v>
      </c>
      <c r="N6" s="8" t="s">
        <v>9</v>
      </c>
      <c r="O6" s="8" t="s">
        <v>10</v>
      </c>
      <c r="P6" s="7" t="s">
        <v>12</v>
      </c>
      <c r="Q6" s="8" t="s">
        <v>9</v>
      </c>
      <c r="R6" s="8" t="s">
        <v>10</v>
      </c>
      <c r="S6" s="22" t="s">
        <v>4</v>
      </c>
    </row>
    <row r="7" spans="1:19" ht="88.5" hidden="1" customHeight="1">
      <c r="A7" s="2"/>
      <c r="B7" s="16"/>
      <c r="C7" s="2"/>
      <c r="D7" s="5"/>
      <c r="E7" s="6"/>
      <c r="F7" s="7"/>
      <c r="G7" s="6"/>
      <c r="H7" s="5"/>
      <c r="I7" s="6"/>
      <c r="J7" s="7"/>
      <c r="K7" s="8"/>
      <c r="L7" s="8"/>
      <c r="M7" s="7"/>
      <c r="N7" s="8"/>
      <c r="O7" s="8"/>
      <c r="P7" s="7"/>
      <c r="Q7" s="8"/>
      <c r="R7" s="8"/>
      <c r="S7" s="22"/>
    </row>
    <row r="8" spans="1:19" ht="88.5" hidden="1" customHeight="1">
      <c r="A8" s="2"/>
      <c r="B8" s="16"/>
      <c r="C8" s="2"/>
      <c r="D8" s="5"/>
      <c r="E8" s="6"/>
      <c r="F8" s="7"/>
      <c r="G8" s="6"/>
      <c r="H8" s="5"/>
      <c r="I8" s="6"/>
      <c r="J8" s="7"/>
      <c r="K8" s="8"/>
      <c r="L8" s="8"/>
      <c r="M8" s="7"/>
      <c r="N8" s="8"/>
      <c r="O8" s="8"/>
      <c r="P8" s="7"/>
      <c r="Q8" s="8"/>
      <c r="R8" s="8"/>
      <c r="S8" s="22"/>
    </row>
    <row r="9" spans="1:19" ht="88.5" hidden="1" customHeight="1">
      <c r="A9" s="2"/>
      <c r="B9" s="16"/>
      <c r="C9" s="2"/>
      <c r="D9" s="5"/>
      <c r="E9" s="6"/>
      <c r="F9" s="7"/>
      <c r="G9" s="6"/>
      <c r="H9" s="5"/>
      <c r="I9" s="6"/>
      <c r="J9" s="7"/>
      <c r="K9" s="8"/>
      <c r="L9" s="8"/>
      <c r="M9" s="7"/>
      <c r="N9" s="8"/>
      <c r="O9" s="8"/>
      <c r="P9" s="7"/>
      <c r="Q9" s="8"/>
      <c r="R9" s="8"/>
      <c r="S9" s="22"/>
    </row>
    <row r="10" spans="1:19" ht="20.100000000000001" customHeight="1">
      <c r="A10" s="9">
        <v>1</v>
      </c>
      <c r="B10" s="20" t="s">
        <v>258</v>
      </c>
      <c r="C10" s="9" t="s">
        <v>314</v>
      </c>
      <c r="D10" s="10"/>
      <c r="E10" s="11"/>
      <c r="F10" s="9"/>
      <c r="G10" s="11"/>
      <c r="H10" s="10"/>
      <c r="I10" s="11"/>
      <c r="J10" s="9"/>
      <c r="K10" s="12"/>
      <c r="L10" s="11"/>
      <c r="M10" s="9"/>
      <c r="N10" s="12"/>
      <c r="O10" s="12"/>
      <c r="P10" s="9"/>
      <c r="Q10" s="12"/>
      <c r="R10" s="12"/>
      <c r="S10" s="18" t="s">
        <v>374</v>
      </c>
    </row>
    <row r="11" spans="1:19" ht="20.100000000000001" customHeight="1">
      <c r="A11" s="9">
        <v>2</v>
      </c>
      <c r="B11" s="20" t="s">
        <v>264</v>
      </c>
      <c r="C11" s="9" t="s">
        <v>317</v>
      </c>
      <c r="D11" s="10"/>
      <c r="E11" s="11"/>
      <c r="F11" s="9"/>
      <c r="G11" s="11"/>
      <c r="H11" s="10"/>
      <c r="I11" s="11"/>
      <c r="J11" s="9"/>
      <c r="K11" s="12"/>
      <c r="L11" s="11"/>
      <c r="M11" s="9"/>
      <c r="N11" s="12"/>
      <c r="O11" s="12"/>
      <c r="P11" s="9"/>
      <c r="Q11" s="12"/>
      <c r="R11" s="12"/>
      <c r="S11" s="18" t="s">
        <v>374</v>
      </c>
    </row>
    <row r="12" spans="1:19" ht="20.100000000000001" customHeight="1">
      <c r="A12" s="9">
        <v>3</v>
      </c>
      <c r="B12" s="20" t="s">
        <v>265</v>
      </c>
      <c r="C12" s="9" t="s">
        <v>318</v>
      </c>
      <c r="D12" s="10"/>
      <c r="E12" s="11"/>
      <c r="F12" s="9"/>
      <c r="G12" s="11"/>
      <c r="H12" s="10"/>
      <c r="I12" s="11"/>
      <c r="J12" s="9"/>
      <c r="K12" s="12"/>
      <c r="L12" s="11"/>
      <c r="M12" s="9"/>
      <c r="N12" s="12"/>
      <c r="O12" s="12"/>
      <c r="P12" s="9"/>
      <c r="Q12" s="12"/>
      <c r="R12" s="12"/>
      <c r="S12" s="18" t="s">
        <v>374</v>
      </c>
    </row>
    <row r="13" spans="1:19" ht="20.100000000000001" customHeight="1">
      <c r="A13" s="9">
        <v>4</v>
      </c>
      <c r="B13" s="20" t="s">
        <v>282</v>
      </c>
      <c r="C13" s="9" t="s">
        <v>330</v>
      </c>
      <c r="D13" s="10"/>
      <c r="E13" s="11"/>
      <c r="F13" s="9"/>
      <c r="G13" s="11"/>
      <c r="H13" s="10"/>
      <c r="I13" s="11"/>
      <c r="J13" s="9"/>
      <c r="K13" s="12"/>
      <c r="L13" s="11"/>
      <c r="M13" s="9"/>
      <c r="N13" s="12"/>
      <c r="O13" s="12"/>
      <c r="P13" s="9"/>
      <c r="Q13" s="12"/>
      <c r="R13" s="12"/>
      <c r="S13" s="18" t="s">
        <v>374</v>
      </c>
    </row>
    <row r="14" spans="1:19" ht="20.100000000000001" customHeight="1">
      <c r="A14" s="9">
        <v>5</v>
      </c>
      <c r="B14" s="20" t="s">
        <v>285</v>
      </c>
      <c r="C14" s="9" t="s">
        <v>147</v>
      </c>
      <c r="D14" s="10">
        <v>27</v>
      </c>
      <c r="E14" s="11">
        <f t="shared" ref="E14:E41" si="0">D14*2.19</f>
        <v>59.129999999999995</v>
      </c>
      <c r="F14" s="9">
        <v>32</v>
      </c>
      <c r="G14" s="11">
        <f t="shared" ref="G14:G41" si="1">F14*2.06</f>
        <v>65.92</v>
      </c>
      <c r="H14" s="10">
        <v>0</v>
      </c>
      <c r="I14" s="11">
        <f t="shared" ref="I14:I41" si="2">H14*1.53</f>
        <v>0</v>
      </c>
      <c r="J14" s="9">
        <v>5</v>
      </c>
      <c r="K14" s="12">
        <f t="shared" ref="K14:K41" si="3">J14*14</f>
        <v>70</v>
      </c>
      <c r="L14" s="11">
        <v>0</v>
      </c>
      <c r="M14" s="9">
        <v>5</v>
      </c>
      <c r="N14" s="12">
        <f t="shared" ref="N14:N41" si="4">M14*14</f>
        <v>70</v>
      </c>
      <c r="O14" s="12">
        <v>0</v>
      </c>
      <c r="P14" s="9">
        <v>0</v>
      </c>
      <c r="Q14" s="12">
        <f t="shared" ref="Q14:Q41" si="5">P14*14</f>
        <v>0</v>
      </c>
      <c r="R14" s="12">
        <f t="shared" ref="R14:R28" si="6">P14*17.5</f>
        <v>0</v>
      </c>
      <c r="S14" s="18">
        <f t="shared" ref="S14:S46" si="7">E14+G14+I14+K14++L14+N14+O14+Q14+R14</f>
        <v>265.05</v>
      </c>
    </row>
    <row r="15" spans="1:19" ht="20.100000000000001" customHeight="1">
      <c r="A15" s="9">
        <v>6</v>
      </c>
      <c r="B15" s="20" t="s">
        <v>261</v>
      </c>
      <c r="C15" s="9" t="s">
        <v>316</v>
      </c>
      <c r="D15" s="10">
        <v>27</v>
      </c>
      <c r="E15" s="11">
        <f t="shared" si="0"/>
        <v>59.129999999999995</v>
      </c>
      <c r="F15" s="9">
        <v>31</v>
      </c>
      <c r="G15" s="11">
        <f t="shared" si="1"/>
        <v>63.86</v>
      </c>
      <c r="H15" s="10">
        <v>0</v>
      </c>
      <c r="I15" s="11">
        <f t="shared" si="2"/>
        <v>0</v>
      </c>
      <c r="J15" s="9">
        <v>5</v>
      </c>
      <c r="K15" s="12">
        <f t="shared" si="3"/>
        <v>70</v>
      </c>
      <c r="L15" s="11">
        <v>0</v>
      </c>
      <c r="M15" s="9">
        <v>5</v>
      </c>
      <c r="N15" s="12">
        <f t="shared" si="4"/>
        <v>70</v>
      </c>
      <c r="O15" s="12">
        <v>0</v>
      </c>
      <c r="P15" s="9">
        <v>0</v>
      </c>
      <c r="Q15" s="12">
        <f t="shared" si="5"/>
        <v>0</v>
      </c>
      <c r="R15" s="12">
        <f t="shared" si="6"/>
        <v>0</v>
      </c>
      <c r="S15" s="18">
        <f t="shared" si="7"/>
        <v>262.99</v>
      </c>
    </row>
    <row r="16" spans="1:19" ht="20.100000000000001" customHeight="1">
      <c r="A16" s="9">
        <v>7</v>
      </c>
      <c r="B16" s="20" t="s">
        <v>259</v>
      </c>
      <c r="C16" s="9" t="s">
        <v>315</v>
      </c>
      <c r="D16" s="10">
        <v>24</v>
      </c>
      <c r="E16" s="11">
        <f t="shared" si="0"/>
        <v>52.56</v>
      </c>
      <c r="F16" s="9">
        <v>31</v>
      </c>
      <c r="G16" s="11">
        <f t="shared" si="1"/>
        <v>63.86</v>
      </c>
      <c r="H16" s="10">
        <v>0</v>
      </c>
      <c r="I16" s="11">
        <f t="shared" si="2"/>
        <v>0</v>
      </c>
      <c r="J16" s="9">
        <v>5</v>
      </c>
      <c r="K16" s="12">
        <f t="shared" si="3"/>
        <v>70</v>
      </c>
      <c r="L16" s="11">
        <v>0</v>
      </c>
      <c r="M16" s="9">
        <v>5</v>
      </c>
      <c r="N16" s="12">
        <f t="shared" si="4"/>
        <v>70</v>
      </c>
      <c r="O16" s="12">
        <v>0</v>
      </c>
      <c r="P16" s="9">
        <v>0</v>
      </c>
      <c r="Q16" s="12">
        <f t="shared" si="5"/>
        <v>0</v>
      </c>
      <c r="R16" s="12">
        <f t="shared" si="6"/>
        <v>0</v>
      </c>
      <c r="S16" s="18">
        <f t="shared" si="7"/>
        <v>256.42</v>
      </c>
    </row>
    <row r="17" spans="1:19" ht="20.100000000000001" customHeight="1">
      <c r="A17" s="9">
        <v>8</v>
      </c>
      <c r="B17" s="20" t="s">
        <v>293</v>
      </c>
      <c r="C17" s="9" t="s">
        <v>336</v>
      </c>
      <c r="D17" s="10">
        <v>25</v>
      </c>
      <c r="E17" s="11">
        <f t="shared" si="0"/>
        <v>54.75</v>
      </c>
      <c r="F17" s="9">
        <v>29</v>
      </c>
      <c r="G17" s="11">
        <f t="shared" si="1"/>
        <v>59.74</v>
      </c>
      <c r="H17" s="10">
        <v>0</v>
      </c>
      <c r="I17" s="11">
        <f t="shared" si="2"/>
        <v>0</v>
      </c>
      <c r="J17" s="9">
        <v>5</v>
      </c>
      <c r="K17" s="12">
        <f t="shared" si="3"/>
        <v>70</v>
      </c>
      <c r="L17" s="11">
        <v>0</v>
      </c>
      <c r="M17" s="9">
        <v>5</v>
      </c>
      <c r="N17" s="12">
        <f t="shared" si="4"/>
        <v>70</v>
      </c>
      <c r="O17" s="12">
        <v>0</v>
      </c>
      <c r="P17" s="9">
        <v>0</v>
      </c>
      <c r="Q17" s="12">
        <f t="shared" si="5"/>
        <v>0</v>
      </c>
      <c r="R17" s="12">
        <f t="shared" si="6"/>
        <v>0</v>
      </c>
      <c r="S17" s="18">
        <f t="shared" si="7"/>
        <v>254.49</v>
      </c>
    </row>
    <row r="18" spans="1:19" ht="20.100000000000001" customHeight="1">
      <c r="A18" s="9">
        <v>9</v>
      </c>
      <c r="B18" s="20" t="s">
        <v>266</v>
      </c>
      <c r="C18" s="9" t="s">
        <v>319</v>
      </c>
      <c r="D18" s="10">
        <v>23</v>
      </c>
      <c r="E18" s="11">
        <f t="shared" si="0"/>
        <v>50.37</v>
      </c>
      <c r="F18" s="9">
        <v>30</v>
      </c>
      <c r="G18" s="11">
        <f t="shared" si="1"/>
        <v>61.800000000000004</v>
      </c>
      <c r="H18" s="10">
        <v>0</v>
      </c>
      <c r="I18" s="11">
        <f t="shared" si="2"/>
        <v>0</v>
      </c>
      <c r="J18" s="9">
        <v>5</v>
      </c>
      <c r="K18" s="12">
        <f t="shared" si="3"/>
        <v>70</v>
      </c>
      <c r="L18" s="11">
        <v>0</v>
      </c>
      <c r="M18" s="9">
        <v>5</v>
      </c>
      <c r="N18" s="12">
        <f t="shared" si="4"/>
        <v>70</v>
      </c>
      <c r="O18" s="12">
        <v>0</v>
      </c>
      <c r="P18" s="9">
        <v>0</v>
      </c>
      <c r="Q18" s="12">
        <f t="shared" si="5"/>
        <v>0</v>
      </c>
      <c r="R18" s="12">
        <f t="shared" si="6"/>
        <v>0</v>
      </c>
      <c r="S18" s="18">
        <f t="shared" si="7"/>
        <v>252.17000000000002</v>
      </c>
    </row>
    <row r="19" spans="1:19" ht="20.100000000000001" customHeight="1">
      <c r="A19" s="9">
        <v>10</v>
      </c>
      <c r="B19" s="20" t="s">
        <v>279</v>
      </c>
      <c r="C19" s="9" t="s">
        <v>329</v>
      </c>
      <c r="D19" s="10">
        <v>23</v>
      </c>
      <c r="E19" s="11">
        <f t="shared" si="0"/>
        <v>50.37</v>
      </c>
      <c r="F19" s="9">
        <v>29</v>
      </c>
      <c r="G19" s="11">
        <f t="shared" si="1"/>
        <v>59.74</v>
      </c>
      <c r="H19" s="10">
        <v>0</v>
      </c>
      <c r="I19" s="11">
        <f t="shared" si="2"/>
        <v>0</v>
      </c>
      <c r="J19" s="9">
        <v>5</v>
      </c>
      <c r="K19" s="12">
        <f t="shared" si="3"/>
        <v>70</v>
      </c>
      <c r="L19" s="11">
        <v>0</v>
      </c>
      <c r="M19" s="9">
        <v>5</v>
      </c>
      <c r="N19" s="12">
        <f t="shared" si="4"/>
        <v>70</v>
      </c>
      <c r="O19" s="12">
        <v>0</v>
      </c>
      <c r="P19" s="9">
        <v>0</v>
      </c>
      <c r="Q19" s="12">
        <f t="shared" si="5"/>
        <v>0</v>
      </c>
      <c r="R19" s="12">
        <f t="shared" si="6"/>
        <v>0</v>
      </c>
      <c r="S19" s="18">
        <f t="shared" si="7"/>
        <v>250.11</v>
      </c>
    </row>
    <row r="20" spans="1:19" ht="20.100000000000001" customHeight="1">
      <c r="A20" s="9">
        <v>11</v>
      </c>
      <c r="B20" s="20" t="s">
        <v>284</v>
      </c>
      <c r="C20" s="9" t="s">
        <v>332</v>
      </c>
      <c r="D20" s="10">
        <v>27</v>
      </c>
      <c r="E20" s="11">
        <f t="shared" si="0"/>
        <v>59.129999999999995</v>
      </c>
      <c r="F20" s="9">
        <v>24</v>
      </c>
      <c r="G20" s="11">
        <f t="shared" si="1"/>
        <v>49.44</v>
      </c>
      <c r="H20" s="10">
        <v>0</v>
      </c>
      <c r="I20" s="11">
        <f t="shared" si="2"/>
        <v>0</v>
      </c>
      <c r="J20" s="9">
        <v>5</v>
      </c>
      <c r="K20" s="12">
        <f t="shared" si="3"/>
        <v>70</v>
      </c>
      <c r="L20" s="11">
        <v>0</v>
      </c>
      <c r="M20" s="9">
        <v>5</v>
      </c>
      <c r="N20" s="12">
        <f t="shared" si="4"/>
        <v>70</v>
      </c>
      <c r="O20" s="12">
        <v>0</v>
      </c>
      <c r="P20" s="9">
        <v>0</v>
      </c>
      <c r="Q20" s="12">
        <f t="shared" si="5"/>
        <v>0</v>
      </c>
      <c r="R20" s="12">
        <f t="shared" si="6"/>
        <v>0</v>
      </c>
      <c r="S20" s="18">
        <f t="shared" si="7"/>
        <v>248.57</v>
      </c>
    </row>
    <row r="21" spans="1:19" ht="20.100000000000001" customHeight="1">
      <c r="A21" s="9">
        <v>12</v>
      </c>
      <c r="B21" s="20" t="s">
        <v>256</v>
      </c>
      <c r="C21" s="9" t="s">
        <v>313</v>
      </c>
      <c r="D21" s="10">
        <v>20</v>
      </c>
      <c r="E21" s="11">
        <v>44</v>
      </c>
      <c r="F21" s="9">
        <v>30</v>
      </c>
      <c r="G21" s="11">
        <v>62</v>
      </c>
      <c r="H21" s="10">
        <v>0</v>
      </c>
      <c r="I21" s="11">
        <v>0</v>
      </c>
      <c r="J21" s="9">
        <v>5</v>
      </c>
      <c r="K21" s="12">
        <v>70</v>
      </c>
      <c r="L21" s="11">
        <v>0</v>
      </c>
      <c r="M21" s="9">
        <v>5</v>
      </c>
      <c r="N21" s="12">
        <v>70</v>
      </c>
      <c r="O21" s="12">
        <v>0</v>
      </c>
      <c r="P21" s="9">
        <v>0</v>
      </c>
      <c r="Q21" s="12">
        <v>0</v>
      </c>
      <c r="R21" s="12">
        <v>0</v>
      </c>
      <c r="S21" s="18">
        <v>246</v>
      </c>
    </row>
    <row r="22" spans="1:19" ht="20.100000000000001" customHeight="1">
      <c r="A22" s="9">
        <v>13</v>
      </c>
      <c r="B22" s="20" t="s">
        <v>267</v>
      </c>
      <c r="C22" s="9" t="s">
        <v>320</v>
      </c>
      <c r="D22" s="10">
        <v>23</v>
      </c>
      <c r="E22" s="11">
        <f t="shared" si="0"/>
        <v>50.37</v>
      </c>
      <c r="F22" s="9">
        <v>27</v>
      </c>
      <c r="G22" s="11">
        <f t="shared" si="1"/>
        <v>55.620000000000005</v>
      </c>
      <c r="H22" s="10">
        <v>0</v>
      </c>
      <c r="I22" s="11">
        <f t="shared" si="2"/>
        <v>0</v>
      </c>
      <c r="J22" s="9">
        <v>5</v>
      </c>
      <c r="K22" s="12">
        <f t="shared" si="3"/>
        <v>70</v>
      </c>
      <c r="L22" s="11">
        <v>0</v>
      </c>
      <c r="M22" s="9">
        <v>5</v>
      </c>
      <c r="N22" s="12">
        <f t="shared" si="4"/>
        <v>70</v>
      </c>
      <c r="O22" s="12">
        <v>0</v>
      </c>
      <c r="P22" s="9">
        <v>0</v>
      </c>
      <c r="Q22" s="12">
        <f t="shared" si="5"/>
        <v>0</v>
      </c>
      <c r="R22" s="12">
        <f t="shared" si="6"/>
        <v>0</v>
      </c>
      <c r="S22" s="18">
        <f t="shared" si="7"/>
        <v>245.99</v>
      </c>
    </row>
    <row r="23" spans="1:19" ht="20.100000000000001" customHeight="1">
      <c r="A23" s="9">
        <v>14</v>
      </c>
      <c r="B23" s="20" t="s">
        <v>283</v>
      </c>
      <c r="C23" s="9" t="s">
        <v>331</v>
      </c>
      <c r="D23" s="10">
        <v>27</v>
      </c>
      <c r="E23" s="11">
        <f t="shared" si="0"/>
        <v>59.129999999999995</v>
      </c>
      <c r="F23" s="9">
        <v>29</v>
      </c>
      <c r="G23" s="11">
        <f t="shared" si="1"/>
        <v>59.74</v>
      </c>
      <c r="H23" s="10">
        <v>0</v>
      </c>
      <c r="I23" s="11">
        <f t="shared" si="2"/>
        <v>0</v>
      </c>
      <c r="J23" s="9">
        <v>4</v>
      </c>
      <c r="K23" s="12">
        <f t="shared" si="3"/>
        <v>56</v>
      </c>
      <c r="L23" s="11">
        <v>0</v>
      </c>
      <c r="M23" s="9">
        <v>5</v>
      </c>
      <c r="N23" s="12">
        <f t="shared" si="4"/>
        <v>70</v>
      </c>
      <c r="O23" s="12">
        <v>0</v>
      </c>
      <c r="P23" s="9">
        <v>0</v>
      </c>
      <c r="Q23" s="12">
        <f t="shared" si="5"/>
        <v>0</v>
      </c>
      <c r="R23" s="12">
        <f t="shared" si="6"/>
        <v>0</v>
      </c>
      <c r="S23" s="18">
        <f t="shared" si="7"/>
        <v>244.87</v>
      </c>
    </row>
    <row r="24" spans="1:19" ht="20.100000000000001" customHeight="1">
      <c r="A24" s="9">
        <v>15</v>
      </c>
      <c r="B24" s="20" t="s">
        <v>276</v>
      </c>
      <c r="C24" s="9" t="s">
        <v>328</v>
      </c>
      <c r="D24" s="10">
        <v>22</v>
      </c>
      <c r="E24" s="11">
        <f t="shared" si="0"/>
        <v>48.18</v>
      </c>
      <c r="F24" s="9">
        <v>26</v>
      </c>
      <c r="G24" s="11">
        <f t="shared" si="1"/>
        <v>53.56</v>
      </c>
      <c r="H24" s="10">
        <v>0</v>
      </c>
      <c r="I24" s="11">
        <f t="shared" si="2"/>
        <v>0</v>
      </c>
      <c r="J24" s="9">
        <v>5</v>
      </c>
      <c r="K24" s="12">
        <f t="shared" si="3"/>
        <v>70</v>
      </c>
      <c r="L24" s="11">
        <v>0</v>
      </c>
      <c r="M24" s="9">
        <v>5</v>
      </c>
      <c r="N24" s="12">
        <f t="shared" si="4"/>
        <v>70</v>
      </c>
      <c r="O24" s="12">
        <v>0</v>
      </c>
      <c r="P24" s="9">
        <v>0</v>
      </c>
      <c r="Q24" s="12">
        <f t="shared" si="5"/>
        <v>0</v>
      </c>
      <c r="R24" s="12">
        <f t="shared" si="6"/>
        <v>0</v>
      </c>
      <c r="S24" s="18">
        <f t="shared" si="7"/>
        <v>241.74</v>
      </c>
    </row>
    <row r="25" spans="1:19" ht="20.100000000000001" customHeight="1">
      <c r="A25" s="9">
        <v>16</v>
      </c>
      <c r="B25" s="20" t="s">
        <v>271</v>
      </c>
      <c r="C25" s="9" t="s">
        <v>324</v>
      </c>
      <c r="D25" s="10">
        <v>21</v>
      </c>
      <c r="E25" s="11">
        <f t="shared" si="0"/>
        <v>45.99</v>
      </c>
      <c r="F25" s="9">
        <v>33</v>
      </c>
      <c r="G25" s="11">
        <f t="shared" si="1"/>
        <v>67.98</v>
      </c>
      <c r="H25" s="10">
        <v>0</v>
      </c>
      <c r="I25" s="11">
        <f t="shared" si="2"/>
        <v>0</v>
      </c>
      <c r="J25" s="9">
        <v>4</v>
      </c>
      <c r="K25" s="12">
        <f t="shared" si="3"/>
        <v>56</v>
      </c>
      <c r="L25" s="11">
        <v>0</v>
      </c>
      <c r="M25" s="9">
        <v>5</v>
      </c>
      <c r="N25" s="12">
        <f t="shared" si="4"/>
        <v>70</v>
      </c>
      <c r="O25" s="12">
        <v>0</v>
      </c>
      <c r="P25" s="9">
        <v>0</v>
      </c>
      <c r="Q25" s="12">
        <f t="shared" si="5"/>
        <v>0</v>
      </c>
      <c r="R25" s="12">
        <f t="shared" si="6"/>
        <v>0</v>
      </c>
      <c r="S25" s="18">
        <f t="shared" si="7"/>
        <v>239.97</v>
      </c>
    </row>
    <row r="26" spans="1:19" ht="20.100000000000001" customHeight="1">
      <c r="A26" s="9">
        <v>17</v>
      </c>
      <c r="B26" s="20" t="s">
        <v>274</v>
      </c>
      <c r="C26" s="9" t="s">
        <v>327</v>
      </c>
      <c r="D26" s="10">
        <v>19</v>
      </c>
      <c r="E26" s="11">
        <f t="shared" si="0"/>
        <v>41.61</v>
      </c>
      <c r="F26" s="9">
        <v>27</v>
      </c>
      <c r="G26" s="11">
        <f t="shared" si="1"/>
        <v>55.620000000000005</v>
      </c>
      <c r="H26" s="10">
        <v>0</v>
      </c>
      <c r="I26" s="11">
        <f t="shared" si="2"/>
        <v>0</v>
      </c>
      <c r="J26" s="9">
        <v>5</v>
      </c>
      <c r="K26" s="12">
        <f t="shared" si="3"/>
        <v>70</v>
      </c>
      <c r="L26" s="11">
        <v>0</v>
      </c>
      <c r="M26" s="9">
        <v>5</v>
      </c>
      <c r="N26" s="12">
        <f t="shared" si="4"/>
        <v>70</v>
      </c>
      <c r="O26" s="12">
        <v>0</v>
      </c>
      <c r="P26" s="9">
        <v>0</v>
      </c>
      <c r="Q26" s="12">
        <f t="shared" si="5"/>
        <v>0</v>
      </c>
      <c r="R26" s="12">
        <f t="shared" si="6"/>
        <v>0</v>
      </c>
      <c r="S26" s="18">
        <f t="shared" si="7"/>
        <v>237.23000000000002</v>
      </c>
    </row>
    <row r="27" spans="1:19" ht="20.100000000000001" customHeight="1">
      <c r="A27" s="9">
        <v>18</v>
      </c>
      <c r="B27" s="20" t="s">
        <v>260</v>
      </c>
      <c r="C27" s="9" t="s">
        <v>102</v>
      </c>
      <c r="D27" s="10">
        <v>26</v>
      </c>
      <c r="E27" s="11">
        <f t="shared" si="0"/>
        <v>56.94</v>
      </c>
      <c r="F27" s="9">
        <v>26</v>
      </c>
      <c r="G27" s="11">
        <f t="shared" si="1"/>
        <v>53.56</v>
      </c>
      <c r="H27" s="10">
        <v>0</v>
      </c>
      <c r="I27" s="11">
        <f t="shared" si="2"/>
        <v>0</v>
      </c>
      <c r="J27" s="9">
        <v>5</v>
      </c>
      <c r="K27" s="12">
        <f t="shared" si="3"/>
        <v>70</v>
      </c>
      <c r="L27" s="11">
        <v>0</v>
      </c>
      <c r="M27" s="9">
        <v>4</v>
      </c>
      <c r="N27" s="12">
        <f t="shared" si="4"/>
        <v>56</v>
      </c>
      <c r="O27" s="12">
        <v>0</v>
      </c>
      <c r="P27" s="9">
        <v>0</v>
      </c>
      <c r="Q27" s="12">
        <f t="shared" si="5"/>
        <v>0</v>
      </c>
      <c r="R27" s="12">
        <f t="shared" si="6"/>
        <v>0</v>
      </c>
      <c r="S27" s="18">
        <f t="shared" si="7"/>
        <v>236.5</v>
      </c>
    </row>
    <row r="28" spans="1:19" ht="20.100000000000001" customHeight="1">
      <c r="A28" s="9">
        <v>19</v>
      </c>
      <c r="B28" s="20" t="s">
        <v>262</v>
      </c>
      <c r="C28" s="9" t="s">
        <v>105</v>
      </c>
      <c r="D28" s="10">
        <v>21</v>
      </c>
      <c r="E28" s="11">
        <f t="shared" si="0"/>
        <v>45.99</v>
      </c>
      <c r="F28" s="9">
        <v>28</v>
      </c>
      <c r="G28" s="11">
        <f t="shared" si="1"/>
        <v>57.68</v>
      </c>
      <c r="H28" s="10">
        <v>0</v>
      </c>
      <c r="I28" s="11">
        <f t="shared" si="2"/>
        <v>0</v>
      </c>
      <c r="J28" s="9">
        <v>4</v>
      </c>
      <c r="K28" s="12">
        <f t="shared" si="3"/>
        <v>56</v>
      </c>
      <c r="L28" s="11">
        <v>0</v>
      </c>
      <c r="M28" s="9">
        <v>5</v>
      </c>
      <c r="N28" s="12">
        <f t="shared" si="4"/>
        <v>70</v>
      </c>
      <c r="O28" s="12">
        <v>0</v>
      </c>
      <c r="P28" s="9">
        <v>0</v>
      </c>
      <c r="Q28" s="12">
        <f t="shared" si="5"/>
        <v>0</v>
      </c>
      <c r="R28" s="12">
        <f t="shared" si="6"/>
        <v>0</v>
      </c>
      <c r="S28" s="18">
        <f t="shared" si="7"/>
        <v>229.67000000000002</v>
      </c>
    </row>
    <row r="29" spans="1:19" ht="20.100000000000001" customHeight="1">
      <c r="A29" s="9">
        <v>20</v>
      </c>
      <c r="B29" s="20" t="s">
        <v>263</v>
      </c>
      <c r="C29" s="9" t="s">
        <v>108</v>
      </c>
      <c r="D29" s="10">
        <v>23</v>
      </c>
      <c r="E29" s="11">
        <f t="shared" si="0"/>
        <v>50.37</v>
      </c>
      <c r="F29" s="9">
        <v>0</v>
      </c>
      <c r="G29" s="11">
        <f t="shared" si="1"/>
        <v>0</v>
      </c>
      <c r="H29" s="10">
        <v>34</v>
      </c>
      <c r="I29" s="11">
        <f t="shared" si="2"/>
        <v>52.02</v>
      </c>
      <c r="J29" s="9">
        <v>5</v>
      </c>
      <c r="K29" s="12">
        <f t="shared" si="3"/>
        <v>70</v>
      </c>
      <c r="L29" s="11">
        <v>0</v>
      </c>
      <c r="M29" s="9">
        <v>0</v>
      </c>
      <c r="N29" s="12">
        <f t="shared" si="4"/>
        <v>0</v>
      </c>
      <c r="O29" s="12">
        <f>M29*17.5</f>
        <v>0</v>
      </c>
      <c r="P29" s="9">
        <v>4</v>
      </c>
      <c r="Q29" s="12">
        <f t="shared" si="5"/>
        <v>56</v>
      </c>
      <c r="R29" s="12">
        <v>0</v>
      </c>
      <c r="S29" s="18">
        <f t="shared" si="7"/>
        <v>228.39</v>
      </c>
    </row>
    <row r="30" spans="1:19" ht="20.100000000000001" customHeight="1">
      <c r="A30" s="9">
        <v>21</v>
      </c>
      <c r="B30" s="20" t="s">
        <v>286</v>
      </c>
      <c r="C30" s="9" t="s">
        <v>148</v>
      </c>
      <c r="D30" s="10">
        <v>22</v>
      </c>
      <c r="E30" s="11">
        <f t="shared" si="0"/>
        <v>48.18</v>
      </c>
      <c r="F30" s="9">
        <v>0</v>
      </c>
      <c r="G30" s="11">
        <f t="shared" si="1"/>
        <v>0</v>
      </c>
      <c r="H30" s="10">
        <v>33</v>
      </c>
      <c r="I30" s="11">
        <f t="shared" si="2"/>
        <v>50.49</v>
      </c>
      <c r="J30" s="9">
        <v>5</v>
      </c>
      <c r="K30" s="12">
        <f t="shared" si="3"/>
        <v>70</v>
      </c>
      <c r="L30" s="11">
        <v>0</v>
      </c>
      <c r="M30" s="9">
        <v>0</v>
      </c>
      <c r="N30" s="12">
        <f t="shared" si="4"/>
        <v>0</v>
      </c>
      <c r="O30" s="12">
        <f>M30*17.5</f>
        <v>0</v>
      </c>
      <c r="P30" s="9">
        <v>4</v>
      </c>
      <c r="Q30" s="12">
        <f t="shared" si="5"/>
        <v>56</v>
      </c>
      <c r="R30" s="12">
        <v>0</v>
      </c>
      <c r="S30" s="18">
        <f t="shared" si="7"/>
        <v>224.67000000000002</v>
      </c>
    </row>
    <row r="31" spans="1:19" ht="20.100000000000001" customHeight="1">
      <c r="A31" s="9">
        <v>22</v>
      </c>
      <c r="B31" s="20" t="s">
        <v>292</v>
      </c>
      <c r="C31" s="9" t="s">
        <v>335</v>
      </c>
      <c r="D31" s="10">
        <v>22</v>
      </c>
      <c r="E31" s="11">
        <f t="shared" si="0"/>
        <v>48.18</v>
      </c>
      <c r="F31" s="9">
        <v>22</v>
      </c>
      <c r="G31" s="11">
        <f t="shared" si="1"/>
        <v>45.32</v>
      </c>
      <c r="H31" s="10">
        <v>0</v>
      </c>
      <c r="I31" s="11">
        <f t="shared" si="2"/>
        <v>0</v>
      </c>
      <c r="J31" s="9">
        <v>5</v>
      </c>
      <c r="K31" s="12">
        <f t="shared" si="3"/>
        <v>70</v>
      </c>
      <c r="L31" s="11">
        <v>0</v>
      </c>
      <c r="M31" s="9">
        <v>4</v>
      </c>
      <c r="N31" s="12">
        <f t="shared" si="4"/>
        <v>56</v>
      </c>
      <c r="O31" s="12">
        <v>0</v>
      </c>
      <c r="P31" s="9">
        <v>0</v>
      </c>
      <c r="Q31" s="12">
        <f t="shared" si="5"/>
        <v>0</v>
      </c>
      <c r="R31" s="12">
        <f>P31*17.5</f>
        <v>0</v>
      </c>
      <c r="S31" s="18">
        <f t="shared" si="7"/>
        <v>219.5</v>
      </c>
    </row>
    <row r="32" spans="1:19" ht="20.100000000000001" customHeight="1">
      <c r="A32" s="9">
        <v>23</v>
      </c>
      <c r="B32" s="20" t="s">
        <v>257</v>
      </c>
      <c r="C32" s="9" t="s">
        <v>155</v>
      </c>
      <c r="D32" s="10">
        <v>23</v>
      </c>
      <c r="E32" s="11">
        <f t="shared" si="0"/>
        <v>50.37</v>
      </c>
      <c r="F32" s="9">
        <v>0</v>
      </c>
      <c r="G32" s="11">
        <f t="shared" si="1"/>
        <v>0</v>
      </c>
      <c r="H32" s="10">
        <v>28</v>
      </c>
      <c r="I32" s="11">
        <f t="shared" si="2"/>
        <v>42.84</v>
      </c>
      <c r="J32" s="9">
        <v>5</v>
      </c>
      <c r="K32" s="12">
        <f t="shared" si="3"/>
        <v>70</v>
      </c>
      <c r="L32" s="11">
        <v>0</v>
      </c>
      <c r="M32" s="9">
        <v>0</v>
      </c>
      <c r="N32" s="12">
        <f t="shared" si="4"/>
        <v>0</v>
      </c>
      <c r="O32" s="12">
        <f>M32*17.5</f>
        <v>0</v>
      </c>
      <c r="P32" s="9">
        <v>4</v>
      </c>
      <c r="Q32" s="12">
        <f t="shared" si="5"/>
        <v>56</v>
      </c>
      <c r="R32" s="12">
        <v>0</v>
      </c>
      <c r="S32" s="18">
        <f t="shared" si="7"/>
        <v>219.21</v>
      </c>
    </row>
    <row r="33" spans="1:19" ht="20.100000000000001" customHeight="1">
      <c r="A33" s="9">
        <v>24</v>
      </c>
      <c r="B33" s="20" t="s">
        <v>272</v>
      </c>
      <c r="C33" s="9" t="s">
        <v>325</v>
      </c>
      <c r="D33" s="10">
        <v>20</v>
      </c>
      <c r="E33" s="11">
        <f t="shared" si="0"/>
        <v>43.8</v>
      </c>
      <c r="F33" s="9">
        <v>0</v>
      </c>
      <c r="G33" s="11">
        <f t="shared" si="1"/>
        <v>0</v>
      </c>
      <c r="H33" s="10">
        <v>31</v>
      </c>
      <c r="I33" s="11">
        <f t="shared" si="2"/>
        <v>47.43</v>
      </c>
      <c r="J33" s="9">
        <v>5</v>
      </c>
      <c r="K33" s="12">
        <f t="shared" si="3"/>
        <v>70</v>
      </c>
      <c r="L33" s="11">
        <v>0</v>
      </c>
      <c r="M33" s="9">
        <v>0</v>
      </c>
      <c r="N33" s="12">
        <f t="shared" si="4"/>
        <v>0</v>
      </c>
      <c r="O33" s="12">
        <f>M33*17.5</f>
        <v>0</v>
      </c>
      <c r="P33" s="9">
        <v>4</v>
      </c>
      <c r="Q33" s="12">
        <f t="shared" si="5"/>
        <v>56</v>
      </c>
      <c r="R33" s="12">
        <v>0</v>
      </c>
      <c r="S33" s="18">
        <f t="shared" si="7"/>
        <v>217.23</v>
      </c>
    </row>
    <row r="34" spans="1:19" ht="20.100000000000001" customHeight="1">
      <c r="A34" s="9">
        <v>25</v>
      </c>
      <c r="B34" s="20" t="s">
        <v>277</v>
      </c>
      <c r="C34" s="9" t="s">
        <v>372</v>
      </c>
      <c r="D34" s="10">
        <v>21</v>
      </c>
      <c r="E34" s="11">
        <f t="shared" si="0"/>
        <v>45.99</v>
      </c>
      <c r="F34" s="9">
        <v>0</v>
      </c>
      <c r="G34" s="11">
        <f t="shared" si="1"/>
        <v>0</v>
      </c>
      <c r="H34" s="10">
        <v>29</v>
      </c>
      <c r="I34" s="11">
        <f t="shared" si="2"/>
        <v>44.37</v>
      </c>
      <c r="J34" s="9">
        <v>5</v>
      </c>
      <c r="K34" s="12">
        <f t="shared" si="3"/>
        <v>70</v>
      </c>
      <c r="L34" s="11">
        <v>0</v>
      </c>
      <c r="M34" s="9">
        <v>0</v>
      </c>
      <c r="N34" s="12">
        <f t="shared" si="4"/>
        <v>0</v>
      </c>
      <c r="O34" s="12">
        <f>M34*17.5</f>
        <v>0</v>
      </c>
      <c r="P34" s="9">
        <v>4</v>
      </c>
      <c r="Q34" s="12">
        <f t="shared" si="5"/>
        <v>56</v>
      </c>
      <c r="R34" s="12">
        <v>0</v>
      </c>
      <c r="S34" s="18">
        <f t="shared" si="7"/>
        <v>216.36</v>
      </c>
    </row>
    <row r="35" spans="1:19" ht="20.100000000000001" customHeight="1">
      <c r="A35" s="9">
        <v>26</v>
      </c>
      <c r="B35" s="20" t="s">
        <v>268</v>
      </c>
      <c r="C35" s="9" t="s">
        <v>113</v>
      </c>
      <c r="D35" s="10">
        <v>24</v>
      </c>
      <c r="E35" s="11">
        <f t="shared" si="0"/>
        <v>52.56</v>
      </c>
      <c r="F35" s="9">
        <v>0</v>
      </c>
      <c r="G35" s="11">
        <f t="shared" si="1"/>
        <v>0</v>
      </c>
      <c r="H35" s="10">
        <v>24</v>
      </c>
      <c r="I35" s="11">
        <f t="shared" si="2"/>
        <v>36.72</v>
      </c>
      <c r="J35" s="9">
        <v>5</v>
      </c>
      <c r="K35" s="12">
        <f t="shared" si="3"/>
        <v>70</v>
      </c>
      <c r="L35" s="11">
        <v>0</v>
      </c>
      <c r="M35" s="9">
        <v>0</v>
      </c>
      <c r="N35" s="12">
        <f t="shared" si="4"/>
        <v>0</v>
      </c>
      <c r="O35" s="12">
        <f>M35*17.5</f>
        <v>0</v>
      </c>
      <c r="P35" s="9">
        <v>4</v>
      </c>
      <c r="Q35" s="12">
        <f t="shared" si="5"/>
        <v>56</v>
      </c>
      <c r="R35" s="12">
        <v>0</v>
      </c>
      <c r="S35" s="18">
        <f t="shared" si="7"/>
        <v>215.28</v>
      </c>
    </row>
    <row r="36" spans="1:19" ht="20.100000000000001" customHeight="1">
      <c r="A36" s="9">
        <v>27</v>
      </c>
      <c r="B36" s="20" t="s">
        <v>270</v>
      </c>
      <c r="C36" s="9" t="s">
        <v>323</v>
      </c>
      <c r="D36" s="10">
        <v>21</v>
      </c>
      <c r="E36" s="11">
        <f t="shared" si="0"/>
        <v>45.99</v>
      </c>
      <c r="F36" s="9">
        <v>0</v>
      </c>
      <c r="G36" s="11">
        <f t="shared" si="1"/>
        <v>0</v>
      </c>
      <c r="H36" s="10">
        <v>28</v>
      </c>
      <c r="I36" s="11">
        <f t="shared" si="2"/>
        <v>42.84</v>
      </c>
      <c r="J36" s="9">
        <v>4</v>
      </c>
      <c r="K36" s="12">
        <f t="shared" si="3"/>
        <v>56</v>
      </c>
      <c r="L36" s="11">
        <v>0</v>
      </c>
      <c r="M36" s="9">
        <v>0</v>
      </c>
      <c r="N36" s="12">
        <f t="shared" si="4"/>
        <v>0</v>
      </c>
      <c r="O36" s="12">
        <f>M36*17.5</f>
        <v>0</v>
      </c>
      <c r="P36" s="9">
        <v>4</v>
      </c>
      <c r="Q36" s="12">
        <f t="shared" si="5"/>
        <v>56</v>
      </c>
      <c r="R36" s="12">
        <v>0</v>
      </c>
      <c r="S36" s="18">
        <f t="shared" si="7"/>
        <v>200.83</v>
      </c>
    </row>
    <row r="37" spans="1:19" ht="20.100000000000001" customHeight="1">
      <c r="A37" s="9">
        <v>28</v>
      </c>
      <c r="B37" s="20" t="s">
        <v>269</v>
      </c>
      <c r="C37" s="9" t="s">
        <v>321</v>
      </c>
      <c r="D37" s="10">
        <v>16</v>
      </c>
      <c r="E37" s="11">
        <f t="shared" si="0"/>
        <v>35.04</v>
      </c>
      <c r="F37" s="9">
        <v>26</v>
      </c>
      <c r="G37" s="11">
        <f t="shared" si="1"/>
        <v>53.56</v>
      </c>
      <c r="H37" s="10">
        <v>0</v>
      </c>
      <c r="I37" s="11">
        <f t="shared" si="2"/>
        <v>0</v>
      </c>
      <c r="J37" s="9">
        <v>4</v>
      </c>
      <c r="K37" s="12">
        <f t="shared" si="3"/>
        <v>56</v>
      </c>
      <c r="L37" s="11">
        <v>0</v>
      </c>
      <c r="M37" s="9">
        <v>4</v>
      </c>
      <c r="N37" s="12">
        <f t="shared" si="4"/>
        <v>56</v>
      </c>
      <c r="O37" s="12">
        <v>0</v>
      </c>
      <c r="P37" s="9">
        <v>0</v>
      </c>
      <c r="Q37" s="12">
        <f t="shared" si="5"/>
        <v>0</v>
      </c>
      <c r="R37" s="12">
        <f>P37*17.5</f>
        <v>0</v>
      </c>
      <c r="S37" s="18">
        <f t="shared" si="7"/>
        <v>200.6</v>
      </c>
    </row>
    <row r="38" spans="1:19" ht="20.100000000000001" customHeight="1">
      <c r="A38" s="9">
        <v>29</v>
      </c>
      <c r="B38" s="20" t="s">
        <v>290</v>
      </c>
      <c r="C38" s="9" t="s">
        <v>334</v>
      </c>
      <c r="D38" s="10">
        <v>16</v>
      </c>
      <c r="E38" s="11">
        <f t="shared" si="0"/>
        <v>35.04</v>
      </c>
      <c r="F38" s="9">
        <v>26</v>
      </c>
      <c r="G38" s="11">
        <f t="shared" si="1"/>
        <v>53.56</v>
      </c>
      <c r="H38" s="10">
        <v>0</v>
      </c>
      <c r="I38" s="11">
        <f t="shared" si="2"/>
        <v>0</v>
      </c>
      <c r="J38" s="9">
        <v>4</v>
      </c>
      <c r="K38" s="12">
        <f t="shared" si="3"/>
        <v>56</v>
      </c>
      <c r="L38" s="11">
        <v>0</v>
      </c>
      <c r="M38" s="9">
        <v>4</v>
      </c>
      <c r="N38" s="12">
        <f t="shared" si="4"/>
        <v>56</v>
      </c>
      <c r="O38" s="12">
        <v>0</v>
      </c>
      <c r="P38" s="9">
        <v>0</v>
      </c>
      <c r="Q38" s="12">
        <f t="shared" si="5"/>
        <v>0</v>
      </c>
      <c r="R38" s="12">
        <f>P38*17.5</f>
        <v>0</v>
      </c>
      <c r="S38" s="18">
        <f t="shared" si="7"/>
        <v>200.6</v>
      </c>
    </row>
    <row r="39" spans="1:19" ht="20.100000000000001" customHeight="1">
      <c r="A39" s="9">
        <v>30</v>
      </c>
      <c r="B39" s="20" t="s">
        <v>289</v>
      </c>
      <c r="C39" s="9" t="s">
        <v>153</v>
      </c>
      <c r="D39" s="10">
        <v>17</v>
      </c>
      <c r="E39" s="11">
        <f t="shared" si="0"/>
        <v>37.229999999999997</v>
      </c>
      <c r="F39" s="9">
        <v>0</v>
      </c>
      <c r="G39" s="11">
        <f t="shared" si="1"/>
        <v>0</v>
      </c>
      <c r="H39" s="10">
        <v>33</v>
      </c>
      <c r="I39" s="11">
        <f t="shared" si="2"/>
        <v>50.49</v>
      </c>
      <c r="J39" s="9">
        <v>4</v>
      </c>
      <c r="K39" s="12">
        <f t="shared" si="3"/>
        <v>56</v>
      </c>
      <c r="L39" s="11">
        <v>0</v>
      </c>
      <c r="M39" s="9">
        <v>0</v>
      </c>
      <c r="N39" s="12">
        <f t="shared" si="4"/>
        <v>0</v>
      </c>
      <c r="O39" s="12">
        <f>M39*17.5</f>
        <v>0</v>
      </c>
      <c r="P39" s="9">
        <v>4</v>
      </c>
      <c r="Q39" s="12">
        <f t="shared" si="5"/>
        <v>56</v>
      </c>
      <c r="R39" s="12">
        <v>0</v>
      </c>
      <c r="S39" s="18">
        <f t="shared" si="7"/>
        <v>199.72</v>
      </c>
    </row>
    <row r="40" spans="1:19" ht="20.100000000000001" customHeight="1">
      <c r="A40" s="9">
        <v>31</v>
      </c>
      <c r="B40" s="20" t="s">
        <v>287</v>
      </c>
      <c r="C40" s="9" t="s">
        <v>333</v>
      </c>
      <c r="D40" s="10">
        <v>20</v>
      </c>
      <c r="E40" s="11">
        <f t="shared" si="0"/>
        <v>43.8</v>
      </c>
      <c r="F40" s="9">
        <v>0</v>
      </c>
      <c r="G40" s="11">
        <f t="shared" si="1"/>
        <v>0</v>
      </c>
      <c r="H40" s="10">
        <v>28</v>
      </c>
      <c r="I40" s="11">
        <f t="shared" si="2"/>
        <v>42.84</v>
      </c>
      <c r="J40" s="9">
        <v>4</v>
      </c>
      <c r="K40" s="12">
        <f t="shared" si="3"/>
        <v>56</v>
      </c>
      <c r="L40" s="11">
        <v>0</v>
      </c>
      <c r="M40" s="9">
        <v>0</v>
      </c>
      <c r="N40" s="12">
        <f t="shared" si="4"/>
        <v>0</v>
      </c>
      <c r="O40" s="12">
        <f>M40*17.5</f>
        <v>0</v>
      </c>
      <c r="P40" s="9">
        <v>4</v>
      </c>
      <c r="Q40" s="12">
        <f t="shared" si="5"/>
        <v>56</v>
      </c>
      <c r="R40" s="12">
        <v>0</v>
      </c>
      <c r="S40" s="18">
        <f t="shared" si="7"/>
        <v>198.64</v>
      </c>
    </row>
    <row r="41" spans="1:19" ht="20.100000000000001" customHeight="1">
      <c r="A41" s="9">
        <v>32</v>
      </c>
      <c r="B41" s="20" t="s">
        <v>281</v>
      </c>
      <c r="C41" s="9" t="s">
        <v>303</v>
      </c>
      <c r="D41" s="10">
        <v>19</v>
      </c>
      <c r="E41" s="11">
        <f t="shared" si="0"/>
        <v>41.61</v>
      </c>
      <c r="F41" s="9">
        <v>0</v>
      </c>
      <c r="G41" s="11">
        <f t="shared" si="1"/>
        <v>0</v>
      </c>
      <c r="H41" s="10">
        <v>29</v>
      </c>
      <c r="I41" s="11">
        <f t="shared" si="2"/>
        <v>44.37</v>
      </c>
      <c r="J41" s="9">
        <v>4</v>
      </c>
      <c r="K41" s="12">
        <f t="shared" si="3"/>
        <v>56</v>
      </c>
      <c r="L41" s="11">
        <v>0</v>
      </c>
      <c r="M41" s="9">
        <v>0</v>
      </c>
      <c r="N41" s="12">
        <f t="shared" si="4"/>
        <v>0</v>
      </c>
      <c r="O41" s="12">
        <f>M41*17.5</f>
        <v>0</v>
      </c>
      <c r="P41" s="9">
        <v>4</v>
      </c>
      <c r="Q41" s="12">
        <f t="shared" si="5"/>
        <v>56</v>
      </c>
      <c r="R41" s="12">
        <v>0</v>
      </c>
      <c r="S41" s="18">
        <f t="shared" si="7"/>
        <v>197.98</v>
      </c>
    </row>
    <row r="42" spans="1:19" ht="20.100000000000001" customHeight="1">
      <c r="A42" s="9">
        <v>33</v>
      </c>
      <c r="B42" s="20" t="s">
        <v>275</v>
      </c>
      <c r="C42" s="9" t="s">
        <v>122</v>
      </c>
      <c r="D42" s="10">
        <v>18</v>
      </c>
      <c r="E42" s="11">
        <f t="shared" ref="E42:E47" si="8">D42*2.19</f>
        <v>39.42</v>
      </c>
      <c r="F42" s="9">
        <v>20</v>
      </c>
      <c r="G42" s="11">
        <f t="shared" ref="G42:G47" si="9">F42*2.06</f>
        <v>41.2</v>
      </c>
      <c r="H42" s="10">
        <v>0</v>
      </c>
      <c r="I42" s="11">
        <f t="shared" ref="I42:I47" si="10">H42*1.53</f>
        <v>0</v>
      </c>
      <c r="J42" s="9">
        <v>4</v>
      </c>
      <c r="K42" s="12">
        <f t="shared" ref="K42:K47" si="11">J42*14</f>
        <v>56</v>
      </c>
      <c r="L42" s="11">
        <v>0</v>
      </c>
      <c r="M42" s="9">
        <v>4</v>
      </c>
      <c r="N42" s="12">
        <f t="shared" ref="N42:N47" si="12">M42*14</f>
        <v>56</v>
      </c>
      <c r="O42" s="12">
        <v>0</v>
      </c>
      <c r="P42" s="9">
        <v>0</v>
      </c>
      <c r="Q42" s="12">
        <f t="shared" ref="Q42:Q47" si="13">P42*14</f>
        <v>0</v>
      </c>
      <c r="R42" s="12">
        <f>P42*17.5</f>
        <v>0</v>
      </c>
      <c r="S42" s="18">
        <f t="shared" si="7"/>
        <v>192.62</v>
      </c>
    </row>
    <row r="43" spans="1:19" ht="20.100000000000001" customHeight="1">
      <c r="A43" s="9">
        <v>34</v>
      </c>
      <c r="B43" s="20" t="s">
        <v>288</v>
      </c>
      <c r="C43" s="9" t="s">
        <v>151</v>
      </c>
      <c r="D43" s="10">
        <v>17</v>
      </c>
      <c r="E43" s="11">
        <f t="shared" si="8"/>
        <v>37.229999999999997</v>
      </c>
      <c r="F43" s="9">
        <v>0</v>
      </c>
      <c r="G43" s="11">
        <f t="shared" si="9"/>
        <v>0</v>
      </c>
      <c r="H43" s="10">
        <v>27</v>
      </c>
      <c r="I43" s="11">
        <f t="shared" si="10"/>
        <v>41.31</v>
      </c>
      <c r="J43" s="9">
        <v>4</v>
      </c>
      <c r="K43" s="12">
        <f t="shared" si="11"/>
        <v>56</v>
      </c>
      <c r="L43" s="11">
        <v>0</v>
      </c>
      <c r="M43" s="9">
        <v>0</v>
      </c>
      <c r="N43" s="12">
        <f t="shared" si="12"/>
        <v>0</v>
      </c>
      <c r="O43" s="12">
        <f>M43*17.5</f>
        <v>0</v>
      </c>
      <c r="P43" s="9">
        <v>4</v>
      </c>
      <c r="Q43" s="12">
        <f t="shared" si="13"/>
        <v>56</v>
      </c>
      <c r="R43" s="12">
        <v>0</v>
      </c>
      <c r="S43" s="18">
        <f t="shared" si="7"/>
        <v>190.54</v>
      </c>
    </row>
    <row r="44" spans="1:19" ht="20.100000000000001" customHeight="1">
      <c r="A44" s="9">
        <v>35</v>
      </c>
      <c r="B44" s="20" t="s">
        <v>278</v>
      </c>
      <c r="C44" s="9" t="s">
        <v>128</v>
      </c>
      <c r="D44" s="10">
        <v>14</v>
      </c>
      <c r="E44" s="11">
        <f t="shared" si="8"/>
        <v>30.66</v>
      </c>
      <c r="F44" s="9">
        <v>0</v>
      </c>
      <c r="G44" s="11">
        <f t="shared" si="9"/>
        <v>0</v>
      </c>
      <c r="H44" s="10">
        <v>31</v>
      </c>
      <c r="I44" s="11">
        <f t="shared" si="10"/>
        <v>47.43</v>
      </c>
      <c r="J44" s="9">
        <v>4</v>
      </c>
      <c r="K44" s="12">
        <f t="shared" si="11"/>
        <v>56</v>
      </c>
      <c r="L44" s="11">
        <v>0</v>
      </c>
      <c r="M44" s="9">
        <v>0</v>
      </c>
      <c r="N44" s="12">
        <f t="shared" si="12"/>
        <v>0</v>
      </c>
      <c r="O44" s="12">
        <f>M44*17.5</f>
        <v>0</v>
      </c>
      <c r="P44" s="9">
        <v>4</v>
      </c>
      <c r="Q44" s="12">
        <f t="shared" si="13"/>
        <v>56</v>
      </c>
      <c r="R44" s="12">
        <v>0</v>
      </c>
      <c r="S44" s="18">
        <f t="shared" si="7"/>
        <v>190.09</v>
      </c>
    </row>
    <row r="45" spans="1:19" ht="20.100000000000001" customHeight="1">
      <c r="A45" s="9">
        <v>36</v>
      </c>
      <c r="B45" s="20" t="s">
        <v>280</v>
      </c>
      <c r="C45" s="9" t="s">
        <v>134</v>
      </c>
      <c r="D45" s="10">
        <v>12</v>
      </c>
      <c r="E45" s="11">
        <f t="shared" si="8"/>
        <v>26.28</v>
      </c>
      <c r="F45" s="9">
        <v>0</v>
      </c>
      <c r="G45" s="11">
        <f t="shared" si="9"/>
        <v>0</v>
      </c>
      <c r="H45" s="10">
        <v>30</v>
      </c>
      <c r="I45" s="11">
        <f t="shared" si="10"/>
        <v>45.9</v>
      </c>
      <c r="J45" s="9">
        <v>4</v>
      </c>
      <c r="K45" s="12">
        <f t="shared" si="11"/>
        <v>56</v>
      </c>
      <c r="L45" s="11">
        <v>0</v>
      </c>
      <c r="M45" s="9">
        <v>0</v>
      </c>
      <c r="N45" s="12">
        <f t="shared" si="12"/>
        <v>0</v>
      </c>
      <c r="O45" s="12">
        <f>M45*17.5</f>
        <v>0</v>
      </c>
      <c r="P45" s="9">
        <v>4</v>
      </c>
      <c r="Q45" s="12">
        <f t="shared" si="13"/>
        <v>56</v>
      </c>
      <c r="R45" s="12">
        <v>0</v>
      </c>
      <c r="S45" s="18">
        <f t="shared" si="7"/>
        <v>184.18</v>
      </c>
    </row>
    <row r="46" spans="1:19" ht="20.100000000000001" customHeight="1">
      <c r="A46" s="9">
        <v>37</v>
      </c>
      <c r="B46" s="20" t="s">
        <v>291</v>
      </c>
      <c r="C46" s="9" t="s">
        <v>165</v>
      </c>
      <c r="D46" s="10">
        <v>13</v>
      </c>
      <c r="E46" s="11">
        <f t="shared" si="8"/>
        <v>28.47</v>
      </c>
      <c r="F46" s="9">
        <v>0</v>
      </c>
      <c r="G46" s="11">
        <f t="shared" si="9"/>
        <v>0</v>
      </c>
      <c r="H46" s="10">
        <v>24</v>
      </c>
      <c r="I46" s="11">
        <f t="shared" si="10"/>
        <v>36.72</v>
      </c>
      <c r="J46" s="9">
        <v>3</v>
      </c>
      <c r="K46" s="12">
        <f t="shared" si="11"/>
        <v>42</v>
      </c>
      <c r="L46" s="11">
        <v>0</v>
      </c>
      <c r="M46" s="9">
        <v>0</v>
      </c>
      <c r="N46" s="12">
        <f t="shared" si="12"/>
        <v>0</v>
      </c>
      <c r="O46" s="12">
        <f>M46*17.5</f>
        <v>0</v>
      </c>
      <c r="P46" s="9">
        <v>4</v>
      </c>
      <c r="Q46" s="12">
        <f t="shared" si="13"/>
        <v>56</v>
      </c>
      <c r="R46" s="12">
        <v>0</v>
      </c>
      <c r="S46" s="18">
        <f t="shared" si="7"/>
        <v>163.19</v>
      </c>
    </row>
    <row r="47" spans="1:19" ht="20.100000000000001" customHeight="1">
      <c r="A47" s="9">
        <v>38</v>
      </c>
      <c r="B47" s="20" t="s">
        <v>273</v>
      </c>
      <c r="C47" s="9" t="s">
        <v>326</v>
      </c>
      <c r="D47" s="10">
        <v>13</v>
      </c>
      <c r="E47" s="11">
        <f t="shared" si="8"/>
        <v>28.47</v>
      </c>
      <c r="F47" s="9">
        <v>0</v>
      </c>
      <c r="G47" s="11">
        <f t="shared" si="9"/>
        <v>0</v>
      </c>
      <c r="H47" s="10">
        <v>22</v>
      </c>
      <c r="I47" s="11">
        <f t="shared" si="10"/>
        <v>33.660000000000004</v>
      </c>
      <c r="J47" s="9">
        <v>3</v>
      </c>
      <c r="K47" s="12">
        <f t="shared" si="11"/>
        <v>42</v>
      </c>
      <c r="L47" s="11">
        <v>0</v>
      </c>
      <c r="M47" s="9">
        <v>0</v>
      </c>
      <c r="N47" s="12">
        <f t="shared" si="12"/>
        <v>0</v>
      </c>
      <c r="O47" s="12">
        <f>M47*17.5</f>
        <v>0</v>
      </c>
      <c r="P47" s="9">
        <v>4</v>
      </c>
      <c r="Q47" s="12">
        <f t="shared" si="13"/>
        <v>56</v>
      </c>
      <c r="R47" s="12">
        <v>0</v>
      </c>
      <c r="S47" s="18">
        <f>E47+G47+I47+K47++L47+N47+O47+Q47+R47</f>
        <v>160.13</v>
      </c>
    </row>
    <row r="50" spans="3:3">
      <c r="C50" s="3" t="s">
        <v>376</v>
      </c>
    </row>
    <row r="51" spans="3:3">
      <c r="C51" s="3" t="s">
        <v>375</v>
      </c>
    </row>
  </sheetData>
  <autoFilter ref="A9:S9">
    <sortState ref="A8:S106">
      <sortCondition descending="1" ref="S7"/>
    </sortState>
  </autoFilter>
  <mergeCells count="8">
    <mergeCell ref="A2:S3"/>
    <mergeCell ref="A4:S4"/>
    <mergeCell ref="Q5:R5"/>
    <mergeCell ref="D5:E5"/>
    <mergeCell ref="F5:G5"/>
    <mergeCell ref="H5:I5"/>
    <mergeCell ref="K5:L5"/>
    <mergeCell ref="N5:O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7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workbookViewId="0">
      <pane ySplit="6" topLeftCell="A25" activePane="bottomLeft" state="frozen"/>
      <selection pane="bottomLeft" activeCell="L6" sqref="L6"/>
    </sheetView>
  </sheetViews>
  <sheetFormatPr defaultRowHeight="15"/>
  <cols>
    <col min="1" max="1" width="4.140625" style="3" customWidth="1"/>
    <col min="2" max="2" width="9" style="15" customWidth="1"/>
    <col min="3" max="3" width="33" style="3" hidden="1" customWidth="1"/>
    <col min="4" max="4" width="6.42578125" style="3" customWidth="1"/>
    <col min="5" max="5" width="5.7109375" style="3" customWidth="1"/>
    <col min="6" max="6" width="6.28515625" style="3" customWidth="1"/>
    <col min="7" max="7" width="6.5703125" style="3" customWidth="1"/>
    <col min="8" max="8" width="7" style="3" customWidth="1"/>
    <col min="9" max="9" width="6.28515625" style="3" customWidth="1"/>
    <col min="10" max="10" width="12.5703125" style="3" customWidth="1"/>
    <col min="11" max="11" width="7.42578125" style="3" customWidth="1"/>
    <col min="12" max="12" width="6.28515625" style="3" customWidth="1"/>
    <col min="13" max="13" width="9.140625" style="3"/>
    <col min="14" max="14" width="6.7109375" style="3" customWidth="1"/>
    <col min="15" max="15" width="6.42578125" style="3" customWidth="1"/>
    <col min="16" max="16" width="9.140625" style="3"/>
    <col min="17" max="17" width="6.140625" style="3" customWidth="1"/>
    <col min="18" max="18" width="6" style="3" customWidth="1"/>
    <col min="19" max="19" width="9.140625" style="15"/>
  </cols>
  <sheetData>
    <row r="1" spans="1:19" ht="23.25" customHeight="1">
      <c r="A1" s="4"/>
    </row>
    <row r="2" spans="1:19" ht="23.25" customHeight="1">
      <c r="A2" s="33" t="s">
        <v>379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23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8.75">
      <c r="A4" s="29" t="s">
        <v>377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5"/>
    </row>
    <row r="5" spans="1:19" ht="15.75">
      <c r="A5" s="2" t="s">
        <v>0</v>
      </c>
      <c r="B5" s="16"/>
      <c r="C5" s="2" t="s">
        <v>1</v>
      </c>
      <c r="D5" s="31" t="s">
        <v>2</v>
      </c>
      <c r="E5" s="31"/>
      <c r="F5" s="32" t="s">
        <v>14</v>
      </c>
      <c r="G5" s="32"/>
      <c r="H5" s="31" t="s">
        <v>15</v>
      </c>
      <c r="I5" s="31"/>
      <c r="J5" s="2" t="s">
        <v>7</v>
      </c>
      <c r="K5" s="31" t="s">
        <v>4</v>
      </c>
      <c r="L5" s="31"/>
      <c r="M5" s="2" t="s">
        <v>7</v>
      </c>
      <c r="N5" s="31" t="s">
        <v>4</v>
      </c>
      <c r="O5" s="31"/>
      <c r="P5" s="2" t="s">
        <v>7</v>
      </c>
      <c r="Q5" s="31" t="s">
        <v>4</v>
      </c>
      <c r="R5" s="31"/>
      <c r="S5" s="16" t="s">
        <v>13</v>
      </c>
    </row>
    <row r="6" spans="1:19" ht="78.75" customHeight="1">
      <c r="A6" s="2"/>
      <c r="B6" s="16"/>
      <c r="C6" s="2"/>
      <c r="D6" s="5" t="s">
        <v>3</v>
      </c>
      <c r="E6" s="6" t="s">
        <v>4</v>
      </c>
      <c r="F6" s="7" t="s">
        <v>3</v>
      </c>
      <c r="G6" s="6" t="s">
        <v>4</v>
      </c>
      <c r="H6" s="5" t="s">
        <v>3</v>
      </c>
      <c r="I6" s="6" t="s">
        <v>4</v>
      </c>
      <c r="J6" s="7" t="s">
        <v>8</v>
      </c>
      <c r="K6" s="8" t="s">
        <v>9</v>
      </c>
      <c r="L6" s="8" t="s">
        <v>10</v>
      </c>
      <c r="M6" s="7" t="s">
        <v>16</v>
      </c>
      <c r="N6" s="8" t="s">
        <v>9</v>
      </c>
      <c r="O6" s="8" t="s">
        <v>10</v>
      </c>
      <c r="P6" s="7" t="s">
        <v>17</v>
      </c>
      <c r="Q6" s="8" t="s">
        <v>9</v>
      </c>
      <c r="R6" s="8" t="s">
        <v>10</v>
      </c>
      <c r="S6" s="22" t="s">
        <v>4</v>
      </c>
    </row>
    <row r="7" spans="1:19" ht="78.75" hidden="1" customHeight="1">
      <c r="A7" s="2"/>
      <c r="B7" s="16"/>
      <c r="C7" s="2"/>
      <c r="D7" s="5"/>
      <c r="E7" s="6"/>
      <c r="F7" s="7"/>
      <c r="G7" s="6"/>
      <c r="H7" s="5"/>
      <c r="I7" s="6"/>
      <c r="J7" s="7"/>
      <c r="K7" s="8"/>
      <c r="L7" s="8"/>
      <c r="M7" s="7"/>
      <c r="N7" s="8"/>
      <c r="O7" s="8"/>
      <c r="P7" s="7"/>
      <c r="Q7" s="8"/>
      <c r="R7" s="8"/>
      <c r="S7" s="22"/>
    </row>
    <row r="8" spans="1:19" ht="20.100000000000001" customHeight="1">
      <c r="A8" s="9">
        <v>1</v>
      </c>
      <c r="B8" s="20" t="s">
        <v>97</v>
      </c>
      <c r="C8" s="9" t="s">
        <v>337</v>
      </c>
      <c r="D8" s="10"/>
      <c r="E8" s="11"/>
      <c r="F8" s="9"/>
      <c r="G8" s="11"/>
      <c r="H8" s="10"/>
      <c r="I8" s="11"/>
      <c r="J8" s="9"/>
      <c r="K8" s="12"/>
      <c r="L8" s="11"/>
      <c r="M8" s="9"/>
      <c r="N8" s="12"/>
      <c r="O8" s="12"/>
      <c r="P8" s="9"/>
      <c r="Q8" s="12"/>
      <c r="R8" s="12"/>
      <c r="S8" s="18" t="s">
        <v>374</v>
      </c>
    </row>
    <row r="9" spans="1:19" ht="20.100000000000001" customHeight="1">
      <c r="A9" s="9">
        <v>2</v>
      </c>
      <c r="B9" s="20" t="s">
        <v>200</v>
      </c>
      <c r="C9" s="9" t="s">
        <v>338</v>
      </c>
      <c r="D9" s="10"/>
      <c r="E9" s="11"/>
      <c r="F9" s="9"/>
      <c r="G9" s="11"/>
      <c r="H9" s="10"/>
      <c r="I9" s="11"/>
      <c r="J9" s="9"/>
      <c r="K9" s="12"/>
      <c r="L9" s="11"/>
      <c r="M9" s="9"/>
      <c r="N9" s="12"/>
      <c r="O9" s="12"/>
      <c r="P9" s="9"/>
      <c r="Q9" s="12"/>
      <c r="R9" s="12"/>
      <c r="S9" s="18" t="s">
        <v>374</v>
      </c>
    </row>
    <row r="10" spans="1:19" ht="20.100000000000001" customHeight="1">
      <c r="A10" s="9">
        <v>3</v>
      </c>
      <c r="B10" s="20" t="s">
        <v>205</v>
      </c>
      <c r="C10" s="9" t="s">
        <v>317</v>
      </c>
      <c r="D10" s="10"/>
      <c r="E10" s="11"/>
      <c r="F10" s="9"/>
      <c r="G10" s="11"/>
      <c r="H10" s="10"/>
      <c r="I10" s="11"/>
      <c r="J10" s="9"/>
      <c r="K10" s="12"/>
      <c r="L10" s="11"/>
      <c r="M10" s="9"/>
      <c r="N10" s="12"/>
      <c r="O10" s="12"/>
      <c r="P10" s="9"/>
      <c r="Q10" s="12"/>
      <c r="R10" s="12"/>
      <c r="S10" s="18" t="s">
        <v>374</v>
      </c>
    </row>
    <row r="11" spans="1:19" ht="20.100000000000001" customHeight="1">
      <c r="A11" s="9">
        <v>4</v>
      </c>
      <c r="B11" s="20" t="s">
        <v>217</v>
      </c>
      <c r="C11" s="9" t="s">
        <v>349</v>
      </c>
      <c r="D11" s="10"/>
      <c r="E11" s="11"/>
      <c r="F11" s="9"/>
      <c r="G11" s="11"/>
      <c r="H11" s="10"/>
      <c r="I11" s="11"/>
      <c r="J11" s="9"/>
      <c r="K11" s="12"/>
      <c r="L11" s="11"/>
      <c r="M11" s="9"/>
      <c r="N11" s="12"/>
      <c r="O11" s="12"/>
      <c r="P11" s="9"/>
      <c r="Q11" s="12"/>
      <c r="R11" s="12"/>
      <c r="S11" s="18" t="s">
        <v>374</v>
      </c>
    </row>
    <row r="12" spans="1:19" ht="20.100000000000001" customHeight="1">
      <c r="A12" s="9">
        <v>5</v>
      </c>
      <c r="B12" s="20" t="s">
        <v>229</v>
      </c>
      <c r="C12" s="23" t="s">
        <v>127</v>
      </c>
      <c r="D12" s="10"/>
      <c r="E12" s="11"/>
      <c r="F12" s="9"/>
      <c r="G12" s="11"/>
      <c r="H12" s="10"/>
      <c r="I12" s="11"/>
      <c r="J12" s="9"/>
      <c r="K12" s="12"/>
      <c r="L12" s="11"/>
      <c r="M12" s="9"/>
      <c r="N12" s="12"/>
      <c r="O12" s="12"/>
      <c r="P12" s="9"/>
      <c r="Q12" s="12"/>
      <c r="R12" s="12"/>
      <c r="S12" s="18" t="s">
        <v>374</v>
      </c>
    </row>
    <row r="13" spans="1:19" ht="20.100000000000001" customHeight="1">
      <c r="A13" s="9">
        <v>6</v>
      </c>
      <c r="B13" s="20" t="s">
        <v>245</v>
      </c>
      <c r="C13" s="9" t="s">
        <v>365</v>
      </c>
      <c r="D13" s="10"/>
      <c r="E13" s="11"/>
      <c r="F13" s="9"/>
      <c r="G13" s="11"/>
      <c r="H13" s="10"/>
      <c r="I13" s="11"/>
      <c r="J13" s="9"/>
      <c r="K13" s="12"/>
      <c r="L13" s="11"/>
      <c r="M13" s="9"/>
      <c r="N13" s="12"/>
      <c r="O13" s="12"/>
      <c r="P13" s="9"/>
      <c r="Q13" s="12"/>
      <c r="R13" s="12"/>
      <c r="S13" s="18" t="s">
        <v>374</v>
      </c>
    </row>
    <row r="14" spans="1:19" ht="20.100000000000001" customHeight="1">
      <c r="A14" s="9">
        <v>7</v>
      </c>
      <c r="B14" s="20" t="s">
        <v>255</v>
      </c>
      <c r="C14" s="23" t="s">
        <v>99</v>
      </c>
      <c r="D14" s="10"/>
      <c r="E14" s="11"/>
      <c r="F14" s="9"/>
      <c r="G14" s="11"/>
      <c r="H14" s="10"/>
      <c r="I14" s="11"/>
      <c r="J14" s="9"/>
      <c r="K14" s="12"/>
      <c r="L14" s="11"/>
      <c r="M14" s="9"/>
      <c r="N14" s="12"/>
      <c r="O14" s="12"/>
      <c r="P14" s="9"/>
      <c r="Q14" s="12"/>
      <c r="R14" s="12"/>
      <c r="S14" s="18" t="s">
        <v>374</v>
      </c>
    </row>
    <row r="15" spans="1:19" ht="20.100000000000001" customHeight="1">
      <c r="A15" s="9">
        <v>8</v>
      </c>
      <c r="B15" s="20" t="s">
        <v>211</v>
      </c>
      <c r="C15" s="9" t="s">
        <v>344</v>
      </c>
      <c r="D15" s="10">
        <v>27</v>
      </c>
      <c r="E15" s="11">
        <f t="shared" ref="E15:E39" si="0">D15*2.19</f>
        <v>59.129999999999995</v>
      </c>
      <c r="F15" s="9">
        <v>0</v>
      </c>
      <c r="G15" s="11">
        <f t="shared" ref="G15:G39" si="1">F15*1.75</f>
        <v>0</v>
      </c>
      <c r="H15" s="10">
        <v>22</v>
      </c>
      <c r="I15" s="11">
        <f t="shared" ref="I15:I39" si="2">H15*3.19</f>
        <v>70.179999999999993</v>
      </c>
      <c r="J15" s="9">
        <v>5</v>
      </c>
      <c r="K15" s="12">
        <v>0</v>
      </c>
      <c r="L15" s="11">
        <f>J15*17.5</f>
        <v>87.5</v>
      </c>
      <c r="M15" s="9">
        <v>0</v>
      </c>
      <c r="N15" s="12">
        <f t="shared" ref="N15:N39" si="3">M15*14</f>
        <v>0</v>
      </c>
      <c r="O15" s="12">
        <f t="shared" ref="O15:O22" si="4">M15*17.5</f>
        <v>0</v>
      </c>
      <c r="P15" s="9">
        <v>5</v>
      </c>
      <c r="Q15" s="12">
        <f t="shared" ref="Q15:Q39" si="5">P15*14</f>
        <v>70</v>
      </c>
      <c r="R15" s="12">
        <v>0</v>
      </c>
      <c r="S15" s="18">
        <f t="shared" ref="S15:S46" si="6">E15+G15+I15+K15++L15+N15+O15+Q15+R15</f>
        <v>286.81</v>
      </c>
    </row>
    <row r="16" spans="1:19" ht="20.100000000000001" customHeight="1">
      <c r="A16" s="9">
        <v>9</v>
      </c>
      <c r="B16" s="20" t="s">
        <v>230</v>
      </c>
      <c r="C16" s="9" t="s">
        <v>357</v>
      </c>
      <c r="D16" s="10">
        <v>30</v>
      </c>
      <c r="E16" s="11">
        <f t="shared" si="0"/>
        <v>65.7</v>
      </c>
      <c r="F16" s="9">
        <v>0</v>
      </c>
      <c r="G16" s="11">
        <f t="shared" si="1"/>
        <v>0</v>
      </c>
      <c r="H16" s="10">
        <v>22</v>
      </c>
      <c r="I16" s="11">
        <f t="shared" si="2"/>
        <v>70.179999999999993</v>
      </c>
      <c r="J16" s="9">
        <v>5</v>
      </c>
      <c r="K16" s="12">
        <f>J16*14</f>
        <v>70</v>
      </c>
      <c r="L16" s="11">
        <v>0</v>
      </c>
      <c r="M16" s="9">
        <v>0</v>
      </c>
      <c r="N16" s="12">
        <f t="shared" si="3"/>
        <v>0</v>
      </c>
      <c r="O16" s="12">
        <f t="shared" si="4"/>
        <v>0</v>
      </c>
      <c r="P16" s="9">
        <v>5</v>
      </c>
      <c r="Q16" s="12">
        <f t="shared" si="5"/>
        <v>70</v>
      </c>
      <c r="R16" s="12">
        <v>0</v>
      </c>
      <c r="S16" s="18">
        <f t="shared" si="6"/>
        <v>275.88</v>
      </c>
    </row>
    <row r="17" spans="1:19" ht="20.100000000000001" customHeight="1">
      <c r="A17" s="9">
        <v>10</v>
      </c>
      <c r="B17" s="20" t="s">
        <v>235</v>
      </c>
      <c r="C17" s="9" t="s">
        <v>361</v>
      </c>
      <c r="D17" s="10">
        <v>28</v>
      </c>
      <c r="E17" s="11">
        <f t="shared" si="0"/>
        <v>61.32</v>
      </c>
      <c r="F17" s="9">
        <v>0</v>
      </c>
      <c r="G17" s="11">
        <f t="shared" si="1"/>
        <v>0</v>
      </c>
      <c r="H17" s="10">
        <v>22</v>
      </c>
      <c r="I17" s="11">
        <f t="shared" si="2"/>
        <v>70.179999999999993</v>
      </c>
      <c r="J17" s="9">
        <v>5</v>
      </c>
      <c r="K17" s="12">
        <f>J17*14</f>
        <v>70</v>
      </c>
      <c r="L17" s="11">
        <v>0</v>
      </c>
      <c r="M17" s="9">
        <v>0</v>
      </c>
      <c r="N17" s="12">
        <f t="shared" si="3"/>
        <v>0</v>
      </c>
      <c r="O17" s="12">
        <f t="shared" si="4"/>
        <v>0</v>
      </c>
      <c r="P17" s="9">
        <v>5</v>
      </c>
      <c r="Q17" s="12">
        <f t="shared" si="5"/>
        <v>70</v>
      </c>
      <c r="R17" s="12">
        <v>0</v>
      </c>
      <c r="S17" s="18">
        <f t="shared" si="6"/>
        <v>271.5</v>
      </c>
    </row>
    <row r="18" spans="1:19" ht="20.100000000000001" customHeight="1">
      <c r="A18" s="9">
        <v>11</v>
      </c>
      <c r="B18" s="20" t="s">
        <v>212</v>
      </c>
      <c r="C18" s="23" t="s">
        <v>345</v>
      </c>
      <c r="D18" s="10">
        <v>29</v>
      </c>
      <c r="E18" s="11">
        <f t="shared" si="0"/>
        <v>63.51</v>
      </c>
      <c r="F18" s="9">
        <v>0</v>
      </c>
      <c r="G18" s="11">
        <f t="shared" si="1"/>
        <v>0</v>
      </c>
      <c r="H18" s="10">
        <v>21</v>
      </c>
      <c r="I18" s="11">
        <f t="shared" si="2"/>
        <v>66.989999999999995</v>
      </c>
      <c r="J18" s="9">
        <v>5</v>
      </c>
      <c r="K18" s="12">
        <f>J18*14</f>
        <v>70</v>
      </c>
      <c r="L18" s="11">
        <v>0</v>
      </c>
      <c r="M18" s="9">
        <v>0</v>
      </c>
      <c r="N18" s="12">
        <f t="shared" si="3"/>
        <v>0</v>
      </c>
      <c r="O18" s="12">
        <f t="shared" si="4"/>
        <v>0</v>
      </c>
      <c r="P18" s="9">
        <v>5</v>
      </c>
      <c r="Q18" s="12">
        <f t="shared" si="5"/>
        <v>70</v>
      </c>
      <c r="R18" s="12">
        <v>0</v>
      </c>
      <c r="S18" s="18">
        <f t="shared" si="6"/>
        <v>270.5</v>
      </c>
    </row>
    <row r="19" spans="1:19" ht="20.100000000000001" customHeight="1">
      <c r="A19" s="9">
        <v>12</v>
      </c>
      <c r="B19" s="20" t="s">
        <v>227</v>
      </c>
      <c r="C19" s="9" t="s">
        <v>356</v>
      </c>
      <c r="D19" s="10">
        <v>28</v>
      </c>
      <c r="E19" s="11">
        <f t="shared" si="0"/>
        <v>61.32</v>
      </c>
      <c r="F19" s="9">
        <v>0</v>
      </c>
      <c r="G19" s="11">
        <f t="shared" si="1"/>
        <v>0</v>
      </c>
      <c r="H19" s="10">
        <v>21</v>
      </c>
      <c r="I19" s="11">
        <f t="shared" si="2"/>
        <v>66.989999999999995</v>
      </c>
      <c r="J19" s="9">
        <v>4</v>
      </c>
      <c r="K19" s="12">
        <v>0</v>
      </c>
      <c r="L19" s="11">
        <f>J19*17.5</f>
        <v>70</v>
      </c>
      <c r="M19" s="9">
        <v>0</v>
      </c>
      <c r="N19" s="12">
        <f t="shared" si="3"/>
        <v>0</v>
      </c>
      <c r="O19" s="12">
        <f t="shared" si="4"/>
        <v>0</v>
      </c>
      <c r="P19" s="9">
        <v>5</v>
      </c>
      <c r="Q19" s="12">
        <f t="shared" si="5"/>
        <v>70</v>
      </c>
      <c r="R19" s="12">
        <v>0</v>
      </c>
      <c r="S19" s="18">
        <f t="shared" si="6"/>
        <v>268.31</v>
      </c>
    </row>
    <row r="20" spans="1:19" ht="20.100000000000001" customHeight="1">
      <c r="A20" s="9">
        <v>13</v>
      </c>
      <c r="B20" s="20" t="s">
        <v>213</v>
      </c>
      <c r="C20" s="9" t="s">
        <v>346</v>
      </c>
      <c r="D20" s="10">
        <v>28</v>
      </c>
      <c r="E20" s="11">
        <f t="shared" si="0"/>
        <v>61.32</v>
      </c>
      <c r="F20" s="9">
        <v>0</v>
      </c>
      <c r="G20" s="11">
        <f t="shared" si="1"/>
        <v>0</v>
      </c>
      <c r="H20" s="10">
        <v>20</v>
      </c>
      <c r="I20" s="11">
        <f t="shared" si="2"/>
        <v>63.8</v>
      </c>
      <c r="J20" s="9">
        <v>5</v>
      </c>
      <c r="K20" s="12">
        <f t="shared" ref="K20:K28" si="7">J20*14</f>
        <v>70</v>
      </c>
      <c r="L20" s="11">
        <v>0</v>
      </c>
      <c r="M20" s="9">
        <v>0</v>
      </c>
      <c r="N20" s="12">
        <f t="shared" si="3"/>
        <v>0</v>
      </c>
      <c r="O20" s="12">
        <f t="shared" si="4"/>
        <v>0</v>
      </c>
      <c r="P20" s="9">
        <v>5</v>
      </c>
      <c r="Q20" s="12">
        <f t="shared" si="5"/>
        <v>70</v>
      </c>
      <c r="R20" s="12">
        <v>0</v>
      </c>
      <c r="S20" s="18">
        <f t="shared" si="6"/>
        <v>265.12</v>
      </c>
    </row>
    <row r="21" spans="1:19" ht="20.100000000000001" customHeight="1">
      <c r="A21" s="9">
        <v>14</v>
      </c>
      <c r="B21" s="20" t="s">
        <v>202</v>
      </c>
      <c r="C21" s="9" t="s">
        <v>340</v>
      </c>
      <c r="D21" s="10">
        <v>26</v>
      </c>
      <c r="E21" s="11">
        <f t="shared" si="0"/>
        <v>56.94</v>
      </c>
      <c r="F21" s="9">
        <v>0</v>
      </c>
      <c r="G21" s="11">
        <f t="shared" si="1"/>
        <v>0</v>
      </c>
      <c r="H21" s="10">
        <v>21</v>
      </c>
      <c r="I21" s="11">
        <f t="shared" si="2"/>
        <v>66.989999999999995</v>
      </c>
      <c r="J21" s="9">
        <v>5</v>
      </c>
      <c r="K21" s="12">
        <f t="shared" si="7"/>
        <v>70</v>
      </c>
      <c r="L21" s="11">
        <v>0</v>
      </c>
      <c r="M21" s="9">
        <v>0</v>
      </c>
      <c r="N21" s="12">
        <f t="shared" si="3"/>
        <v>0</v>
      </c>
      <c r="O21" s="12">
        <f t="shared" si="4"/>
        <v>0</v>
      </c>
      <c r="P21" s="9">
        <v>5</v>
      </c>
      <c r="Q21" s="12">
        <f t="shared" si="5"/>
        <v>70</v>
      </c>
      <c r="R21" s="12">
        <v>0</v>
      </c>
      <c r="S21" s="18">
        <f t="shared" si="6"/>
        <v>263.93</v>
      </c>
    </row>
    <row r="22" spans="1:19" ht="20.100000000000001" customHeight="1">
      <c r="A22" s="9">
        <v>15</v>
      </c>
      <c r="B22" s="20" t="s">
        <v>251</v>
      </c>
      <c r="C22" s="9" t="s">
        <v>368</v>
      </c>
      <c r="D22" s="10">
        <v>26</v>
      </c>
      <c r="E22" s="11">
        <f t="shared" si="0"/>
        <v>56.94</v>
      </c>
      <c r="F22" s="9">
        <v>0</v>
      </c>
      <c r="G22" s="11">
        <f t="shared" si="1"/>
        <v>0</v>
      </c>
      <c r="H22" s="10">
        <v>21</v>
      </c>
      <c r="I22" s="11">
        <f t="shared" si="2"/>
        <v>66.989999999999995</v>
      </c>
      <c r="J22" s="9">
        <v>5</v>
      </c>
      <c r="K22" s="12">
        <f t="shared" si="7"/>
        <v>70</v>
      </c>
      <c r="L22" s="11">
        <v>0</v>
      </c>
      <c r="M22" s="9">
        <v>0</v>
      </c>
      <c r="N22" s="12">
        <f t="shared" si="3"/>
        <v>0</v>
      </c>
      <c r="O22" s="12">
        <f t="shared" si="4"/>
        <v>0</v>
      </c>
      <c r="P22" s="9">
        <v>5</v>
      </c>
      <c r="Q22" s="12">
        <f t="shared" si="5"/>
        <v>70</v>
      </c>
      <c r="R22" s="12">
        <v>0</v>
      </c>
      <c r="S22" s="18">
        <f t="shared" si="6"/>
        <v>263.93</v>
      </c>
    </row>
    <row r="23" spans="1:19" ht="20.100000000000001" customHeight="1">
      <c r="A23" s="9">
        <v>16</v>
      </c>
      <c r="B23" s="20" t="s">
        <v>226</v>
      </c>
      <c r="C23" s="9" t="s">
        <v>355</v>
      </c>
      <c r="D23" s="10">
        <v>29</v>
      </c>
      <c r="E23" s="11">
        <f t="shared" si="0"/>
        <v>63.51</v>
      </c>
      <c r="F23" s="9">
        <v>33</v>
      </c>
      <c r="G23" s="11">
        <f t="shared" si="1"/>
        <v>57.75</v>
      </c>
      <c r="H23" s="10">
        <v>0</v>
      </c>
      <c r="I23" s="11">
        <f t="shared" si="2"/>
        <v>0</v>
      </c>
      <c r="J23" s="9">
        <v>5</v>
      </c>
      <c r="K23" s="12">
        <f t="shared" si="7"/>
        <v>70</v>
      </c>
      <c r="L23" s="11">
        <v>0</v>
      </c>
      <c r="M23" s="9">
        <v>5</v>
      </c>
      <c r="N23" s="12">
        <f t="shared" si="3"/>
        <v>70</v>
      </c>
      <c r="O23" s="12">
        <v>0</v>
      </c>
      <c r="P23" s="9">
        <v>0</v>
      </c>
      <c r="Q23" s="12">
        <f t="shared" si="5"/>
        <v>0</v>
      </c>
      <c r="R23" s="12">
        <f>P23*17.5</f>
        <v>0</v>
      </c>
      <c r="S23" s="18">
        <f t="shared" si="6"/>
        <v>261.26</v>
      </c>
    </row>
    <row r="24" spans="1:19" ht="20.100000000000001" customHeight="1">
      <c r="A24" s="9">
        <v>17</v>
      </c>
      <c r="B24" s="20" t="s">
        <v>241</v>
      </c>
      <c r="C24" s="9" t="s">
        <v>145</v>
      </c>
      <c r="D24" s="10">
        <v>23</v>
      </c>
      <c r="E24" s="11">
        <f t="shared" si="0"/>
        <v>50.37</v>
      </c>
      <c r="F24" s="9">
        <v>0</v>
      </c>
      <c r="G24" s="11">
        <f t="shared" si="1"/>
        <v>0</v>
      </c>
      <c r="H24" s="10">
        <v>22</v>
      </c>
      <c r="I24" s="11">
        <f t="shared" si="2"/>
        <v>70.179999999999993</v>
      </c>
      <c r="J24" s="9">
        <v>5</v>
      </c>
      <c r="K24" s="12">
        <f t="shared" si="7"/>
        <v>70</v>
      </c>
      <c r="L24" s="11">
        <v>0</v>
      </c>
      <c r="M24" s="9">
        <v>0</v>
      </c>
      <c r="N24" s="12">
        <f t="shared" si="3"/>
        <v>0</v>
      </c>
      <c r="O24" s="12">
        <f t="shared" ref="O24:O40" si="8">M24*17.5</f>
        <v>0</v>
      </c>
      <c r="P24" s="9">
        <v>5</v>
      </c>
      <c r="Q24" s="12">
        <f t="shared" si="5"/>
        <v>70</v>
      </c>
      <c r="R24" s="12">
        <v>0</v>
      </c>
      <c r="S24" s="18">
        <f t="shared" si="6"/>
        <v>260.54999999999995</v>
      </c>
    </row>
    <row r="25" spans="1:19" ht="20.100000000000001" customHeight="1">
      <c r="A25" s="9">
        <v>18</v>
      </c>
      <c r="B25" s="20" t="s">
        <v>214</v>
      </c>
      <c r="C25" s="9" t="s">
        <v>347</v>
      </c>
      <c r="D25" s="10">
        <v>24</v>
      </c>
      <c r="E25" s="11">
        <f t="shared" si="0"/>
        <v>52.56</v>
      </c>
      <c r="F25" s="9">
        <v>0</v>
      </c>
      <c r="G25" s="11">
        <f t="shared" si="1"/>
        <v>0</v>
      </c>
      <c r="H25" s="10">
        <v>21</v>
      </c>
      <c r="I25" s="11">
        <f t="shared" si="2"/>
        <v>66.989999999999995</v>
      </c>
      <c r="J25" s="9">
        <v>5</v>
      </c>
      <c r="K25" s="12">
        <f t="shared" si="7"/>
        <v>70</v>
      </c>
      <c r="L25" s="11">
        <v>0</v>
      </c>
      <c r="M25" s="9">
        <v>0</v>
      </c>
      <c r="N25" s="12">
        <f t="shared" si="3"/>
        <v>0</v>
      </c>
      <c r="O25" s="12">
        <f t="shared" si="8"/>
        <v>0</v>
      </c>
      <c r="P25" s="9">
        <v>5</v>
      </c>
      <c r="Q25" s="12">
        <f t="shared" si="5"/>
        <v>70</v>
      </c>
      <c r="R25" s="12">
        <v>0</v>
      </c>
      <c r="S25" s="18">
        <f t="shared" si="6"/>
        <v>259.55</v>
      </c>
    </row>
    <row r="26" spans="1:19" ht="20.100000000000001" customHeight="1">
      <c r="A26" s="9">
        <v>19</v>
      </c>
      <c r="B26" s="20" t="s">
        <v>201</v>
      </c>
      <c r="C26" s="9" t="s">
        <v>339</v>
      </c>
      <c r="D26" s="10">
        <v>22</v>
      </c>
      <c r="E26" s="11">
        <f t="shared" si="0"/>
        <v>48.18</v>
      </c>
      <c r="F26" s="9">
        <v>0</v>
      </c>
      <c r="G26" s="11">
        <f t="shared" si="1"/>
        <v>0</v>
      </c>
      <c r="H26" s="10">
        <v>22</v>
      </c>
      <c r="I26" s="11">
        <f t="shared" si="2"/>
        <v>70.179999999999993</v>
      </c>
      <c r="J26" s="9">
        <v>5</v>
      </c>
      <c r="K26" s="12">
        <f t="shared" si="7"/>
        <v>70</v>
      </c>
      <c r="L26" s="11">
        <v>0</v>
      </c>
      <c r="M26" s="9">
        <v>0</v>
      </c>
      <c r="N26" s="12">
        <f t="shared" si="3"/>
        <v>0</v>
      </c>
      <c r="O26" s="12">
        <f t="shared" si="8"/>
        <v>0</v>
      </c>
      <c r="P26" s="9">
        <v>5</v>
      </c>
      <c r="Q26" s="12">
        <f t="shared" si="5"/>
        <v>70</v>
      </c>
      <c r="R26" s="12">
        <v>0</v>
      </c>
      <c r="S26" s="18">
        <f t="shared" si="6"/>
        <v>258.36</v>
      </c>
    </row>
    <row r="27" spans="1:19" ht="20.100000000000001" customHeight="1">
      <c r="A27" s="9">
        <v>20</v>
      </c>
      <c r="B27" s="20" t="s">
        <v>224</v>
      </c>
      <c r="C27" s="9" t="s">
        <v>354</v>
      </c>
      <c r="D27" s="10">
        <v>24</v>
      </c>
      <c r="E27" s="11">
        <f t="shared" si="0"/>
        <v>52.56</v>
      </c>
      <c r="F27" s="9">
        <v>0</v>
      </c>
      <c r="G27" s="11">
        <f t="shared" si="1"/>
        <v>0</v>
      </c>
      <c r="H27" s="10">
        <v>20</v>
      </c>
      <c r="I27" s="11">
        <f t="shared" si="2"/>
        <v>63.8</v>
      </c>
      <c r="J27" s="9">
        <v>5</v>
      </c>
      <c r="K27" s="12">
        <f t="shared" si="7"/>
        <v>70</v>
      </c>
      <c r="L27" s="11">
        <v>0</v>
      </c>
      <c r="M27" s="9">
        <v>0</v>
      </c>
      <c r="N27" s="12">
        <f t="shared" si="3"/>
        <v>0</v>
      </c>
      <c r="O27" s="12">
        <f t="shared" si="8"/>
        <v>0</v>
      </c>
      <c r="P27" s="9">
        <v>5</v>
      </c>
      <c r="Q27" s="12">
        <f t="shared" si="5"/>
        <v>70</v>
      </c>
      <c r="R27" s="12">
        <v>0</v>
      </c>
      <c r="S27" s="18">
        <f t="shared" si="6"/>
        <v>256.36</v>
      </c>
    </row>
    <row r="28" spans="1:19" ht="20.100000000000001" customHeight="1">
      <c r="A28" s="9">
        <v>21</v>
      </c>
      <c r="B28" s="20" t="s">
        <v>223</v>
      </c>
      <c r="C28" s="9" t="s">
        <v>353</v>
      </c>
      <c r="D28" s="10">
        <v>25</v>
      </c>
      <c r="E28" s="11">
        <f t="shared" si="0"/>
        <v>54.75</v>
      </c>
      <c r="F28" s="9">
        <v>0</v>
      </c>
      <c r="G28" s="11">
        <f t="shared" si="1"/>
        <v>0</v>
      </c>
      <c r="H28" s="10">
        <v>19</v>
      </c>
      <c r="I28" s="11">
        <f t="shared" si="2"/>
        <v>60.61</v>
      </c>
      <c r="J28" s="9">
        <v>5</v>
      </c>
      <c r="K28" s="12">
        <f t="shared" si="7"/>
        <v>70</v>
      </c>
      <c r="L28" s="11">
        <v>0</v>
      </c>
      <c r="M28" s="9">
        <v>0</v>
      </c>
      <c r="N28" s="12">
        <f t="shared" si="3"/>
        <v>0</v>
      </c>
      <c r="O28" s="12">
        <f t="shared" si="8"/>
        <v>0</v>
      </c>
      <c r="P28" s="9">
        <v>5</v>
      </c>
      <c r="Q28" s="12">
        <f t="shared" si="5"/>
        <v>70</v>
      </c>
      <c r="R28" s="12">
        <v>0</v>
      </c>
      <c r="S28" s="18">
        <f t="shared" si="6"/>
        <v>255.36</v>
      </c>
    </row>
    <row r="29" spans="1:19" ht="20.100000000000001" customHeight="1">
      <c r="A29" s="9">
        <v>22</v>
      </c>
      <c r="B29" s="20" t="s">
        <v>228</v>
      </c>
      <c r="C29" s="9" t="s">
        <v>301</v>
      </c>
      <c r="D29" s="10">
        <v>22</v>
      </c>
      <c r="E29" s="11">
        <f t="shared" si="0"/>
        <v>48.18</v>
      </c>
      <c r="F29" s="9">
        <v>0</v>
      </c>
      <c r="G29" s="11">
        <f t="shared" si="1"/>
        <v>0</v>
      </c>
      <c r="H29" s="10">
        <v>21</v>
      </c>
      <c r="I29" s="11">
        <f t="shared" si="2"/>
        <v>66.989999999999995</v>
      </c>
      <c r="J29" s="9">
        <v>4</v>
      </c>
      <c r="K29" s="12">
        <v>0</v>
      </c>
      <c r="L29" s="11">
        <f>J29*17.5</f>
        <v>70</v>
      </c>
      <c r="M29" s="9">
        <v>0</v>
      </c>
      <c r="N29" s="12">
        <f t="shared" si="3"/>
        <v>0</v>
      </c>
      <c r="O29" s="12">
        <f t="shared" si="8"/>
        <v>0</v>
      </c>
      <c r="P29" s="9">
        <v>5</v>
      </c>
      <c r="Q29" s="12">
        <f t="shared" si="5"/>
        <v>70</v>
      </c>
      <c r="R29" s="12">
        <v>0</v>
      </c>
      <c r="S29" s="18">
        <f t="shared" si="6"/>
        <v>255.17</v>
      </c>
    </row>
    <row r="30" spans="1:19" ht="20.100000000000001" customHeight="1">
      <c r="A30" s="9">
        <v>23</v>
      </c>
      <c r="B30" s="20" t="s">
        <v>238</v>
      </c>
      <c r="C30" s="9" t="s">
        <v>140</v>
      </c>
      <c r="D30" s="10">
        <v>20</v>
      </c>
      <c r="E30" s="11">
        <f t="shared" si="0"/>
        <v>43.8</v>
      </c>
      <c r="F30" s="9">
        <v>0</v>
      </c>
      <c r="G30" s="11">
        <f t="shared" si="1"/>
        <v>0</v>
      </c>
      <c r="H30" s="10">
        <v>22</v>
      </c>
      <c r="I30" s="11">
        <f t="shared" si="2"/>
        <v>70.179999999999993</v>
      </c>
      <c r="J30" s="9">
        <v>5</v>
      </c>
      <c r="K30" s="12">
        <f t="shared" ref="K30:K61" si="9">J30*14</f>
        <v>70</v>
      </c>
      <c r="L30" s="11">
        <v>0</v>
      </c>
      <c r="M30" s="9">
        <v>0</v>
      </c>
      <c r="N30" s="12">
        <f t="shared" si="3"/>
        <v>0</v>
      </c>
      <c r="O30" s="12">
        <f t="shared" si="8"/>
        <v>0</v>
      </c>
      <c r="P30" s="9">
        <v>5</v>
      </c>
      <c r="Q30" s="12">
        <f t="shared" si="5"/>
        <v>70</v>
      </c>
      <c r="R30" s="12">
        <v>0</v>
      </c>
      <c r="S30" s="18">
        <f t="shared" si="6"/>
        <v>253.98</v>
      </c>
    </row>
    <row r="31" spans="1:19" ht="20.100000000000001" customHeight="1">
      <c r="A31" s="9">
        <v>24</v>
      </c>
      <c r="B31" s="20" t="s">
        <v>222</v>
      </c>
      <c r="C31" s="9" t="s">
        <v>298</v>
      </c>
      <c r="D31" s="10">
        <v>24</v>
      </c>
      <c r="E31" s="11">
        <f t="shared" si="0"/>
        <v>52.56</v>
      </c>
      <c r="F31" s="9">
        <v>0</v>
      </c>
      <c r="G31" s="11">
        <f t="shared" si="1"/>
        <v>0</v>
      </c>
      <c r="H31" s="10">
        <v>19</v>
      </c>
      <c r="I31" s="11">
        <f t="shared" si="2"/>
        <v>60.61</v>
      </c>
      <c r="J31" s="9">
        <v>5</v>
      </c>
      <c r="K31" s="12">
        <f t="shared" si="9"/>
        <v>70</v>
      </c>
      <c r="L31" s="11">
        <v>0</v>
      </c>
      <c r="M31" s="9">
        <v>0</v>
      </c>
      <c r="N31" s="12">
        <f t="shared" si="3"/>
        <v>0</v>
      </c>
      <c r="O31" s="12">
        <f t="shared" si="8"/>
        <v>0</v>
      </c>
      <c r="P31" s="9">
        <v>5</v>
      </c>
      <c r="Q31" s="12">
        <f t="shared" si="5"/>
        <v>70</v>
      </c>
      <c r="R31" s="12">
        <v>0</v>
      </c>
      <c r="S31" s="18">
        <f t="shared" si="6"/>
        <v>253.17000000000002</v>
      </c>
    </row>
    <row r="32" spans="1:19" ht="20.100000000000001" customHeight="1">
      <c r="A32" s="9">
        <v>25</v>
      </c>
      <c r="B32" s="20" t="s">
        <v>207</v>
      </c>
      <c r="C32" s="9" t="s">
        <v>341</v>
      </c>
      <c r="D32" s="10">
        <v>21</v>
      </c>
      <c r="E32" s="11">
        <f t="shared" si="0"/>
        <v>45.99</v>
      </c>
      <c r="F32" s="9">
        <v>0</v>
      </c>
      <c r="G32" s="11">
        <f t="shared" si="1"/>
        <v>0</v>
      </c>
      <c r="H32" s="10">
        <v>21</v>
      </c>
      <c r="I32" s="11">
        <f t="shared" si="2"/>
        <v>66.989999999999995</v>
      </c>
      <c r="J32" s="9">
        <v>5</v>
      </c>
      <c r="K32" s="12">
        <f t="shared" si="9"/>
        <v>70</v>
      </c>
      <c r="L32" s="11">
        <v>0</v>
      </c>
      <c r="M32" s="9">
        <v>0</v>
      </c>
      <c r="N32" s="12">
        <f t="shared" si="3"/>
        <v>0</v>
      </c>
      <c r="O32" s="12">
        <f t="shared" si="8"/>
        <v>0</v>
      </c>
      <c r="P32" s="9">
        <v>5</v>
      </c>
      <c r="Q32" s="12">
        <f t="shared" si="5"/>
        <v>70</v>
      </c>
      <c r="R32" s="12">
        <v>0</v>
      </c>
      <c r="S32" s="18">
        <f t="shared" si="6"/>
        <v>252.98</v>
      </c>
    </row>
    <row r="33" spans="1:19" ht="20.100000000000001" customHeight="1">
      <c r="A33" s="9">
        <v>26</v>
      </c>
      <c r="B33" s="20" t="s">
        <v>244</v>
      </c>
      <c r="C33" s="9" t="s">
        <v>364</v>
      </c>
      <c r="D33" s="10">
        <v>25</v>
      </c>
      <c r="E33" s="11">
        <f t="shared" si="0"/>
        <v>54.75</v>
      </c>
      <c r="F33" s="9">
        <v>0</v>
      </c>
      <c r="G33" s="11">
        <f t="shared" si="1"/>
        <v>0</v>
      </c>
      <c r="H33" s="10">
        <v>18</v>
      </c>
      <c r="I33" s="11">
        <f t="shared" si="2"/>
        <v>57.42</v>
      </c>
      <c r="J33" s="9">
        <v>5</v>
      </c>
      <c r="K33" s="12">
        <f t="shared" si="9"/>
        <v>70</v>
      </c>
      <c r="L33" s="11">
        <v>0</v>
      </c>
      <c r="M33" s="9">
        <v>0</v>
      </c>
      <c r="N33" s="12">
        <f t="shared" si="3"/>
        <v>0</v>
      </c>
      <c r="O33" s="12">
        <f t="shared" si="8"/>
        <v>0</v>
      </c>
      <c r="P33" s="9">
        <v>5</v>
      </c>
      <c r="Q33" s="12">
        <f t="shared" si="5"/>
        <v>70</v>
      </c>
      <c r="R33" s="12">
        <v>0</v>
      </c>
      <c r="S33" s="18">
        <f t="shared" si="6"/>
        <v>252.17000000000002</v>
      </c>
    </row>
    <row r="34" spans="1:19" ht="20.100000000000001" customHeight="1">
      <c r="A34" s="9">
        <v>27</v>
      </c>
      <c r="B34" s="20" t="s">
        <v>232</v>
      </c>
      <c r="C34" s="9" t="s">
        <v>358</v>
      </c>
      <c r="D34" s="10">
        <v>22</v>
      </c>
      <c r="E34" s="11">
        <f t="shared" si="0"/>
        <v>48.18</v>
      </c>
      <c r="F34" s="9">
        <v>0</v>
      </c>
      <c r="G34" s="11">
        <f t="shared" si="1"/>
        <v>0</v>
      </c>
      <c r="H34" s="10">
        <v>20</v>
      </c>
      <c r="I34" s="11">
        <f t="shared" si="2"/>
        <v>63.8</v>
      </c>
      <c r="J34" s="9">
        <v>5</v>
      </c>
      <c r="K34" s="12">
        <f t="shared" si="9"/>
        <v>70</v>
      </c>
      <c r="L34" s="11">
        <v>0</v>
      </c>
      <c r="M34" s="9">
        <v>0</v>
      </c>
      <c r="N34" s="12">
        <f t="shared" si="3"/>
        <v>0</v>
      </c>
      <c r="O34" s="12">
        <f t="shared" si="8"/>
        <v>0</v>
      </c>
      <c r="P34" s="9">
        <v>5</v>
      </c>
      <c r="Q34" s="12">
        <f t="shared" si="5"/>
        <v>70</v>
      </c>
      <c r="R34" s="12">
        <v>0</v>
      </c>
      <c r="S34" s="18">
        <f t="shared" si="6"/>
        <v>251.98</v>
      </c>
    </row>
    <row r="35" spans="1:19" s="1" customFormat="1" ht="20.100000000000001" customHeight="1">
      <c r="A35" s="13">
        <v>28</v>
      </c>
      <c r="B35" s="21" t="s">
        <v>237</v>
      </c>
      <c r="C35" s="13" t="s">
        <v>362</v>
      </c>
      <c r="D35" s="13">
        <v>22</v>
      </c>
      <c r="E35" s="11">
        <f t="shared" si="0"/>
        <v>48.18</v>
      </c>
      <c r="F35" s="13">
        <v>0</v>
      </c>
      <c r="G35" s="11">
        <f t="shared" si="1"/>
        <v>0</v>
      </c>
      <c r="H35" s="13">
        <v>20</v>
      </c>
      <c r="I35" s="11">
        <f t="shared" si="2"/>
        <v>63.8</v>
      </c>
      <c r="J35" s="13">
        <v>5</v>
      </c>
      <c r="K35" s="12">
        <f t="shared" si="9"/>
        <v>70</v>
      </c>
      <c r="L35" s="11">
        <v>0</v>
      </c>
      <c r="M35" s="13">
        <v>0</v>
      </c>
      <c r="N35" s="12">
        <f t="shared" si="3"/>
        <v>0</v>
      </c>
      <c r="O35" s="12">
        <f t="shared" si="8"/>
        <v>0</v>
      </c>
      <c r="P35" s="13">
        <v>5</v>
      </c>
      <c r="Q35" s="12">
        <f t="shared" si="5"/>
        <v>70</v>
      </c>
      <c r="R35" s="12">
        <v>0</v>
      </c>
      <c r="S35" s="19">
        <f t="shared" si="6"/>
        <v>251.98</v>
      </c>
    </row>
    <row r="36" spans="1:19" ht="20.100000000000001" customHeight="1">
      <c r="A36" s="9">
        <v>29</v>
      </c>
      <c r="B36" s="20" t="s">
        <v>225</v>
      </c>
      <c r="C36" s="9" t="s">
        <v>124</v>
      </c>
      <c r="D36" s="10">
        <v>23</v>
      </c>
      <c r="E36" s="11">
        <f t="shared" si="0"/>
        <v>50.37</v>
      </c>
      <c r="F36" s="9">
        <v>0</v>
      </c>
      <c r="G36" s="11">
        <f t="shared" si="1"/>
        <v>0</v>
      </c>
      <c r="H36" s="10">
        <v>19</v>
      </c>
      <c r="I36" s="11">
        <f t="shared" si="2"/>
        <v>60.61</v>
      </c>
      <c r="J36" s="9">
        <v>5</v>
      </c>
      <c r="K36" s="12">
        <f t="shared" si="9"/>
        <v>70</v>
      </c>
      <c r="L36" s="11">
        <v>0</v>
      </c>
      <c r="M36" s="9">
        <v>0</v>
      </c>
      <c r="N36" s="12">
        <f t="shared" si="3"/>
        <v>0</v>
      </c>
      <c r="O36" s="12">
        <f t="shared" si="8"/>
        <v>0</v>
      </c>
      <c r="P36" s="9">
        <v>5</v>
      </c>
      <c r="Q36" s="12">
        <f t="shared" si="5"/>
        <v>70</v>
      </c>
      <c r="R36" s="12">
        <v>0</v>
      </c>
      <c r="S36" s="18">
        <f t="shared" si="6"/>
        <v>250.98</v>
      </c>
    </row>
    <row r="37" spans="1:19" ht="20.100000000000001" customHeight="1">
      <c r="A37" s="9">
        <v>30</v>
      </c>
      <c r="B37" s="20" t="s">
        <v>231</v>
      </c>
      <c r="C37" s="9" t="s">
        <v>373</v>
      </c>
      <c r="D37" s="10">
        <v>25</v>
      </c>
      <c r="E37" s="11">
        <f t="shared" si="0"/>
        <v>54.75</v>
      </c>
      <c r="F37" s="9">
        <v>0</v>
      </c>
      <c r="G37" s="11">
        <f t="shared" si="1"/>
        <v>0</v>
      </c>
      <c r="H37" s="10">
        <v>21</v>
      </c>
      <c r="I37" s="11">
        <f t="shared" si="2"/>
        <v>66.989999999999995</v>
      </c>
      <c r="J37" s="9">
        <v>4</v>
      </c>
      <c r="K37" s="12">
        <f t="shared" si="9"/>
        <v>56</v>
      </c>
      <c r="L37" s="11">
        <v>0</v>
      </c>
      <c r="M37" s="9">
        <v>0</v>
      </c>
      <c r="N37" s="12">
        <f t="shared" si="3"/>
        <v>0</v>
      </c>
      <c r="O37" s="12">
        <f t="shared" si="8"/>
        <v>0</v>
      </c>
      <c r="P37" s="9">
        <v>5</v>
      </c>
      <c r="Q37" s="12">
        <f t="shared" si="5"/>
        <v>70</v>
      </c>
      <c r="R37" s="12">
        <v>0</v>
      </c>
      <c r="S37" s="18">
        <f t="shared" si="6"/>
        <v>247.74</v>
      </c>
    </row>
    <row r="38" spans="1:19" ht="20.100000000000001" customHeight="1">
      <c r="A38" s="9">
        <v>31</v>
      </c>
      <c r="B38" s="20" t="s">
        <v>209</v>
      </c>
      <c r="C38" s="9" t="s">
        <v>342</v>
      </c>
      <c r="D38" s="10">
        <v>22</v>
      </c>
      <c r="E38" s="11">
        <f t="shared" si="0"/>
        <v>48.18</v>
      </c>
      <c r="F38" s="9">
        <v>0</v>
      </c>
      <c r="G38" s="11">
        <f t="shared" si="1"/>
        <v>0</v>
      </c>
      <c r="H38" s="10">
        <v>17</v>
      </c>
      <c r="I38" s="11">
        <f t="shared" si="2"/>
        <v>54.23</v>
      </c>
      <c r="J38" s="9">
        <v>5</v>
      </c>
      <c r="K38" s="12">
        <f t="shared" si="9"/>
        <v>70</v>
      </c>
      <c r="L38" s="11">
        <v>0</v>
      </c>
      <c r="M38" s="9">
        <v>0</v>
      </c>
      <c r="N38" s="12">
        <f t="shared" si="3"/>
        <v>0</v>
      </c>
      <c r="O38" s="12">
        <f t="shared" si="8"/>
        <v>0</v>
      </c>
      <c r="P38" s="9">
        <v>5</v>
      </c>
      <c r="Q38" s="12">
        <f t="shared" si="5"/>
        <v>70</v>
      </c>
      <c r="R38" s="12">
        <v>0</v>
      </c>
      <c r="S38" s="18">
        <f t="shared" si="6"/>
        <v>242.41</v>
      </c>
    </row>
    <row r="39" spans="1:19" ht="20.100000000000001" customHeight="1">
      <c r="A39" s="9">
        <v>32</v>
      </c>
      <c r="B39" s="20" t="s">
        <v>248</v>
      </c>
      <c r="C39" s="9" t="s">
        <v>308</v>
      </c>
      <c r="D39" s="10">
        <v>22</v>
      </c>
      <c r="E39" s="11">
        <f t="shared" si="0"/>
        <v>48.18</v>
      </c>
      <c r="F39" s="9">
        <v>0</v>
      </c>
      <c r="G39" s="11">
        <f t="shared" si="1"/>
        <v>0</v>
      </c>
      <c r="H39" s="10">
        <v>17</v>
      </c>
      <c r="I39" s="11">
        <f t="shared" si="2"/>
        <v>54.23</v>
      </c>
      <c r="J39" s="9">
        <v>5</v>
      </c>
      <c r="K39" s="12">
        <f t="shared" si="9"/>
        <v>70</v>
      </c>
      <c r="L39" s="11">
        <v>0</v>
      </c>
      <c r="M39" s="9">
        <v>0</v>
      </c>
      <c r="N39" s="12">
        <f t="shared" si="3"/>
        <v>0</v>
      </c>
      <c r="O39" s="12">
        <f t="shared" si="8"/>
        <v>0</v>
      </c>
      <c r="P39" s="9">
        <v>5</v>
      </c>
      <c r="Q39" s="12">
        <f t="shared" si="5"/>
        <v>70</v>
      </c>
      <c r="R39" s="12">
        <v>0</v>
      </c>
      <c r="S39" s="18">
        <f t="shared" si="6"/>
        <v>242.41</v>
      </c>
    </row>
    <row r="40" spans="1:19" ht="20.100000000000001" customHeight="1">
      <c r="A40" s="9">
        <v>33</v>
      </c>
      <c r="B40" s="20" t="s">
        <v>220</v>
      </c>
      <c r="C40" s="9" t="s">
        <v>352</v>
      </c>
      <c r="D40" s="10">
        <v>20</v>
      </c>
      <c r="E40" s="11">
        <f t="shared" ref="E40:E64" si="10">D40*2.19</f>
        <v>43.8</v>
      </c>
      <c r="F40" s="9">
        <v>0</v>
      </c>
      <c r="G40" s="11">
        <f t="shared" ref="G40:G64" si="11">F40*1.75</f>
        <v>0</v>
      </c>
      <c r="H40" s="10">
        <v>18</v>
      </c>
      <c r="I40" s="11">
        <f t="shared" ref="I40:I64" si="12">H40*3.19</f>
        <v>57.42</v>
      </c>
      <c r="J40" s="9">
        <v>5</v>
      </c>
      <c r="K40" s="12">
        <f t="shared" si="9"/>
        <v>70</v>
      </c>
      <c r="L40" s="11">
        <v>0</v>
      </c>
      <c r="M40" s="9">
        <v>0</v>
      </c>
      <c r="N40" s="12">
        <f t="shared" ref="N40:N64" si="13">M40*14</f>
        <v>0</v>
      </c>
      <c r="O40" s="12">
        <f t="shared" si="8"/>
        <v>0</v>
      </c>
      <c r="P40" s="9">
        <v>5</v>
      </c>
      <c r="Q40" s="12">
        <f t="shared" ref="Q40:Q64" si="14">P40*14</f>
        <v>70</v>
      </c>
      <c r="R40" s="12">
        <v>0</v>
      </c>
      <c r="S40" s="18">
        <f t="shared" si="6"/>
        <v>241.22</v>
      </c>
    </row>
    <row r="41" spans="1:19" ht="20.100000000000001" customHeight="1">
      <c r="A41" s="9">
        <v>34</v>
      </c>
      <c r="B41" s="20" t="s">
        <v>216</v>
      </c>
      <c r="C41" s="9" t="s">
        <v>348</v>
      </c>
      <c r="D41" s="10">
        <v>29</v>
      </c>
      <c r="E41" s="11">
        <f t="shared" si="10"/>
        <v>63.51</v>
      </c>
      <c r="F41" s="9">
        <v>29</v>
      </c>
      <c r="G41" s="11">
        <f t="shared" si="11"/>
        <v>50.75</v>
      </c>
      <c r="H41" s="10">
        <v>0</v>
      </c>
      <c r="I41" s="11">
        <f t="shared" si="12"/>
        <v>0</v>
      </c>
      <c r="J41" s="9">
        <v>5</v>
      </c>
      <c r="K41" s="12">
        <f t="shared" si="9"/>
        <v>70</v>
      </c>
      <c r="L41" s="11">
        <v>0</v>
      </c>
      <c r="M41" s="9">
        <v>4</v>
      </c>
      <c r="N41" s="12">
        <f t="shared" si="13"/>
        <v>56</v>
      </c>
      <c r="O41" s="12">
        <v>0</v>
      </c>
      <c r="P41" s="9">
        <v>0</v>
      </c>
      <c r="Q41" s="12">
        <f t="shared" si="14"/>
        <v>0</v>
      </c>
      <c r="R41" s="12">
        <f>P41*17.5</f>
        <v>0</v>
      </c>
      <c r="S41" s="18">
        <f t="shared" si="6"/>
        <v>240.26</v>
      </c>
    </row>
    <row r="42" spans="1:19" ht="20.100000000000001" customHeight="1">
      <c r="A42" s="9">
        <v>35</v>
      </c>
      <c r="B42" s="20" t="s">
        <v>252</v>
      </c>
      <c r="C42" s="9" t="s">
        <v>369</v>
      </c>
      <c r="D42" s="10">
        <v>21</v>
      </c>
      <c r="E42" s="11">
        <f t="shared" si="10"/>
        <v>45.99</v>
      </c>
      <c r="F42" s="9">
        <v>31</v>
      </c>
      <c r="G42" s="11">
        <f t="shared" si="11"/>
        <v>54.25</v>
      </c>
      <c r="H42" s="10">
        <v>0</v>
      </c>
      <c r="I42" s="11">
        <f t="shared" si="12"/>
        <v>0</v>
      </c>
      <c r="J42" s="9">
        <v>5</v>
      </c>
      <c r="K42" s="12">
        <f t="shared" si="9"/>
        <v>70</v>
      </c>
      <c r="L42" s="11">
        <v>0</v>
      </c>
      <c r="M42" s="9">
        <v>5</v>
      </c>
      <c r="N42" s="12">
        <f t="shared" si="13"/>
        <v>70</v>
      </c>
      <c r="O42" s="12">
        <v>0</v>
      </c>
      <c r="P42" s="9">
        <v>0</v>
      </c>
      <c r="Q42" s="12">
        <f t="shared" si="14"/>
        <v>0</v>
      </c>
      <c r="R42" s="12">
        <f>P42*17.5</f>
        <v>0</v>
      </c>
      <c r="S42" s="18">
        <f t="shared" si="6"/>
        <v>240.24</v>
      </c>
    </row>
    <row r="43" spans="1:19" ht="20.100000000000001" customHeight="1">
      <c r="A43" s="9">
        <v>36</v>
      </c>
      <c r="B43" s="20" t="s">
        <v>204</v>
      </c>
      <c r="C43" s="9" t="s">
        <v>106</v>
      </c>
      <c r="D43" s="10">
        <v>21</v>
      </c>
      <c r="E43" s="11">
        <f t="shared" si="10"/>
        <v>45.99</v>
      </c>
      <c r="F43" s="9">
        <v>0</v>
      </c>
      <c r="G43" s="11">
        <f t="shared" si="11"/>
        <v>0</v>
      </c>
      <c r="H43" s="10">
        <v>21</v>
      </c>
      <c r="I43" s="11">
        <f t="shared" si="12"/>
        <v>66.989999999999995</v>
      </c>
      <c r="J43" s="9">
        <v>4</v>
      </c>
      <c r="K43" s="12">
        <f t="shared" si="9"/>
        <v>56</v>
      </c>
      <c r="L43" s="11">
        <v>0</v>
      </c>
      <c r="M43" s="9">
        <v>0</v>
      </c>
      <c r="N43" s="12">
        <f t="shared" si="13"/>
        <v>0</v>
      </c>
      <c r="O43" s="12">
        <f t="shared" ref="O43:O54" si="15">M43*17.5</f>
        <v>0</v>
      </c>
      <c r="P43" s="9">
        <v>5</v>
      </c>
      <c r="Q43" s="12">
        <f t="shared" si="14"/>
        <v>70</v>
      </c>
      <c r="R43" s="12">
        <v>0</v>
      </c>
      <c r="S43" s="18">
        <f t="shared" si="6"/>
        <v>238.98</v>
      </c>
    </row>
    <row r="44" spans="1:19" ht="20.100000000000001" customHeight="1">
      <c r="A44" s="9">
        <v>37</v>
      </c>
      <c r="B44" s="20" t="s">
        <v>253</v>
      </c>
      <c r="C44" s="9" t="s">
        <v>370</v>
      </c>
      <c r="D44" s="10">
        <v>18</v>
      </c>
      <c r="E44" s="11">
        <f t="shared" si="10"/>
        <v>39.42</v>
      </c>
      <c r="F44" s="9">
        <v>0</v>
      </c>
      <c r="G44" s="11">
        <f t="shared" si="11"/>
        <v>0</v>
      </c>
      <c r="H44" s="10">
        <v>17</v>
      </c>
      <c r="I44" s="11">
        <f t="shared" si="12"/>
        <v>54.23</v>
      </c>
      <c r="J44" s="9">
        <v>5</v>
      </c>
      <c r="K44" s="12">
        <f t="shared" si="9"/>
        <v>70</v>
      </c>
      <c r="L44" s="11">
        <v>0</v>
      </c>
      <c r="M44" s="9">
        <v>0</v>
      </c>
      <c r="N44" s="12">
        <f t="shared" si="13"/>
        <v>0</v>
      </c>
      <c r="O44" s="12">
        <f t="shared" si="15"/>
        <v>0</v>
      </c>
      <c r="P44" s="9">
        <v>5</v>
      </c>
      <c r="Q44" s="12">
        <f t="shared" si="14"/>
        <v>70</v>
      </c>
      <c r="R44" s="12">
        <v>0</v>
      </c>
      <c r="S44" s="18">
        <f t="shared" si="6"/>
        <v>233.65</v>
      </c>
    </row>
    <row r="45" spans="1:19" ht="20.100000000000001" customHeight="1">
      <c r="A45" s="9">
        <v>38</v>
      </c>
      <c r="B45" s="20" t="s">
        <v>218</v>
      </c>
      <c r="C45" s="9" t="s">
        <v>350</v>
      </c>
      <c r="D45" s="10">
        <v>20</v>
      </c>
      <c r="E45" s="11">
        <f t="shared" si="10"/>
        <v>43.8</v>
      </c>
      <c r="F45" s="9">
        <v>0</v>
      </c>
      <c r="G45" s="11">
        <f t="shared" si="11"/>
        <v>0</v>
      </c>
      <c r="H45" s="10">
        <v>15</v>
      </c>
      <c r="I45" s="11">
        <f t="shared" si="12"/>
        <v>47.85</v>
      </c>
      <c r="J45" s="9">
        <v>5</v>
      </c>
      <c r="K45" s="12">
        <f t="shared" si="9"/>
        <v>70</v>
      </c>
      <c r="L45" s="11">
        <v>0</v>
      </c>
      <c r="M45" s="9">
        <v>0</v>
      </c>
      <c r="N45" s="12">
        <f t="shared" si="13"/>
        <v>0</v>
      </c>
      <c r="O45" s="12">
        <f t="shared" si="15"/>
        <v>0</v>
      </c>
      <c r="P45" s="9">
        <v>5</v>
      </c>
      <c r="Q45" s="12">
        <f t="shared" si="14"/>
        <v>70</v>
      </c>
      <c r="R45" s="12">
        <v>0</v>
      </c>
      <c r="S45" s="18">
        <f t="shared" si="6"/>
        <v>231.65</v>
      </c>
    </row>
    <row r="46" spans="1:19" ht="20.100000000000001" customHeight="1">
      <c r="A46" s="9">
        <v>39</v>
      </c>
      <c r="B46" s="20" t="s">
        <v>234</v>
      </c>
      <c r="C46" s="9" t="s">
        <v>360</v>
      </c>
      <c r="D46" s="10">
        <v>20</v>
      </c>
      <c r="E46" s="11">
        <f t="shared" si="10"/>
        <v>43.8</v>
      </c>
      <c r="F46" s="9">
        <v>0</v>
      </c>
      <c r="G46" s="11">
        <f t="shared" si="11"/>
        <v>0</v>
      </c>
      <c r="H46" s="10">
        <v>19</v>
      </c>
      <c r="I46" s="11">
        <f t="shared" si="12"/>
        <v>60.61</v>
      </c>
      <c r="J46" s="9">
        <v>4</v>
      </c>
      <c r="K46" s="12">
        <f t="shared" si="9"/>
        <v>56</v>
      </c>
      <c r="L46" s="11">
        <v>0</v>
      </c>
      <c r="M46" s="9">
        <v>0</v>
      </c>
      <c r="N46" s="12">
        <f t="shared" si="13"/>
        <v>0</v>
      </c>
      <c r="O46" s="12">
        <f t="shared" si="15"/>
        <v>0</v>
      </c>
      <c r="P46" s="9">
        <v>5</v>
      </c>
      <c r="Q46" s="12">
        <f t="shared" si="14"/>
        <v>70</v>
      </c>
      <c r="R46" s="12">
        <v>0</v>
      </c>
      <c r="S46" s="18">
        <f t="shared" si="6"/>
        <v>230.41</v>
      </c>
    </row>
    <row r="47" spans="1:19" ht="20.100000000000001" customHeight="1">
      <c r="A47" s="9">
        <v>40</v>
      </c>
      <c r="B47" s="20" t="s">
        <v>215</v>
      </c>
      <c r="C47" s="9" t="s">
        <v>323</v>
      </c>
      <c r="D47" s="10">
        <v>21</v>
      </c>
      <c r="E47" s="11">
        <f t="shared" si="10"/>
        <v>45.99</v>
      </c>
      <c r="F47" s="9">
        <v>0</v>
      </c>
      <c r="G47" s="11">
        <f t="shared" si="11"/>
        <v>0</v>
      </c>
      <c r="H47" s="10">
        <v>18</v>
      </c>
      <c r="I47" s="11">
        <f t="shared" si="12"/>
        <v>57.42</v>
      </c>
      <c r="J47" s="9">
        <v>4</v>
      </c>
      <c r="K47" s="12">
        <f t="shared" si="9"/>
        <v>56</v>
      </c>
      <c r="L47" s="11">
        <v>0</v>
      </c>
      <c r="M47" s="9">
        <v>0</v>
      </c>
      <c r="N47" s="12">
        <f t="shared" si="13"/>
        <v>0</v>
      </c>
      <c r="O47" s="12">
        <f t="shared" si="15"/>
        <v>0</v>
      </c>
      <c r="P47" s="9">
        <v>5</v>
      </c>
      <c r="Q47" s="12">
        <f t="shared" si="14"/>
        <v>70</v>
      </c>
      <c r="R47" s="12">
        <v>0</v>
      </c>
      <c r="S47" s="18">
        <f t="shared" ref="S47:S64" si="16">E47+G47+I47+K47++L47+N47+O47+Q47+R47</f>
        <v>229.41</v>
      </c>
    </row>
    <row r="48" spans="1:19" ht="20.100000000000001" customHeight="1">
      <c r="A48" s="9">
        <v>41</v>
      </c>
      <c r="B48" s="20" t="s">
        <v>240</v>
      </c>
      <c r="C48" s="9" t="s">
        <v>143</v>
      </c>
      <c r="D48" s="10">
        <v>18</v>
      </c>
      <c r="E48" s="11">
        <f t="shared" si="10"/>
        <v>39.42</v>
      </c>
      <c r="F48" s="9">
        <v>0</v>
      </c>
      <c r="G48" s="11">
        <f t="shared" si="11"/>
        <v>0</v>
      </c>
      <c r="H48" s="10">
        <v>19</v>
      </c>
      <c r="I48" s="11">
        <f t="shared" si="12"/>
        <v>60.61</v>
      </c>
      <c r="J48" s="9">
        <v>4</v>
      </c>
      <c r="K48" s="12">
        <f t="shared" si="9"/>
        <v>56</v>
      </c>
      <c r="L48" s="11">
        <v>0</v>
      </c>
      <c r="M48" s="9">
        <v>0</v>
      </c>
      <c r="N48" s="12">
        <f t="shared" si="13"/>
        <v>0</v>
      </c>
      <c r="O48" s="12">
        <f t="shared" si="15"/>
        <v>0</v>
      </c>
      <c r="P48" s="9">
        <v>5</v>
      </c>
      <c r="Q48" s="12">
        <f t="shared" si="14"/>
        <v>70</v>
      </c>
      <c r="R48" s="12">
        <v>0</v>
      </c>
      <c r="S48" s="18">
        <f t="shared" si="16"/>
        <v>226.03</v>
      </c>
    </row>
    <row r="49" spans="1:19" ht="20.100000000000001" customHeight="1">
      <c r="A49" s="9">
        <v>42</v>
      </c>
      <c r="B49" s="20" t="s">
        <v>246</v>
      </c>
      <c r="C49" s="9" t="s">
        <v>366</v>
      </c>
      <c r="D49" s="10">
        <v>18</v>
      </c>
      <c r="E49" s="11">
        <f t="shared" si="10"/>
        <v>39.42</v>
      </c>
      <c r="F49" s="9">
        <v>0</v>
      </c>
      <c r="G49" s="11">
        <f t="shared" si="11"/>
        <v>0</v>
      </c>
      <c r="H49" s="10">
        <v>19</v>
      </c>
      <c r="I49" s="11">
        <f t="shared" si="12"/>
        <v>60.61</v>
      </c>
      <c r="J49" s="9">
        <v>4</v>
      </c>
      <c r="K49" s="12">
        <f t="shared" si="9"/>
        <v>56</v>
      </c>
      <c r="L49" s="11">
        <v>0</v>
      </c>
      <c r="M49" s="9">
        <v>0</v>
      </c>
      <c r="N49" s="12">
        <f t="shared" si="13"/>
        <v>0</v>
      </c>
      <c r="O49" s="12">
        <f t="shared" si="15"/>
        <v>0</v>
      </c>
      <c r="P49" s="9">
        <v>5</v>
      </c>
      <c r="Q49" s="12">
        <f t="shared" si="14"/>
        <v>70</v>
      </c>
      <c r="R49" s="12">
        <v>0</v>
      </c>
      <c r="S49" s="18">
        <f t="shared" si="16"/>
        <v>226.03</v>
      </c>
    </row>
    <row r="50" spans="1:19" ht="20.100000000000001" customHeight="1">
      <c r="A50" s="9">
        <v>43</v>
      </c>
      <c r="B50" s="20" t="s">
        <v>254</v>
      </c>
      <c r="C50" s="9" t="s">
        <v>371</v>
      </c>
      <c r="D50" s="10">
        <v>16</v>
      </c>
      <c r="E50" s="11">
        <f t="shared" si="10"/>
        <v>35.04</v>
      </c>
      <c r="F50" s="9">
        <v>0</v>
      </c>
      <c r="G50" s="11">
        <f t="shared" si="11"/>
        <v>0</v>
      </c>
      <c r="H50" s="10">
        <v>19</v>
      </c>
      <c r="I50" s="11">
        <f t="shared" si="12"/>
        <v>60.61</v>
      </c>
      <c r="J50" s="9">
        <v>4</v>
      </c>
      <c r="K50" s="12">
        <f t="shared" si="9"/>
        <v>56</v>
      </c>
      <c r="L50" s="11">
        <v>0</v>
      </c>
      <c r="M50" s="9">
        <v>0</v>
      </c>
      <c r="N50" s="12">
        <f t="shared" si="13"/>
        <v>0</v>
      </c>
      <c r="O50" s="12">
        <f t="shared" si="15"/>
        <v>0</v>
      </c>
      <c r="P50" s="9">
        <v>5</v>
      </c>
      <c r="Q50" s="12">
        <f t="shared" si="14"/>
        <v>70</v>
      </c>
      <c r="R50" s="12">
        <v>0</v>
      </c>
      <c r="S50" s="18">
        <f t="shared" si="16"/>
        <v>221.65</v>
      </c>
    </row>
    <row r="51" spans="1:19" ht="20.100000000000001" customHeight="1">
      <c r="A51" s="9">
        <v>44</v>
      </c>
      <c r="B51" s="20" t="s">
        <v>250</v>
      </c>
      <c r="C51" s="9" t="s">
        <v>150</v>
      </c>
      <c r="D51" s="10">
        <v>17</v>
      </c>
      <c r="E51" s="11">
        <f t="shared" si="10"/>
        <v>37.229999999999997</v>
      </c>
      <c r="F51" s="9">
        <v>0</v>
      </c>
      <c r="G51" s="11">
        <f t="shared" si="11"/>
        <v>0</v>
      </c>
      <c r="H51" s="10">
        <v>18</v>
      </c>
      <c r="I51" s="11">
        <f t="shared" si="12"/>
        <v>57.42</v>
      </c>
      <c r="J51" s="9">
        <v>4</v>
      </c>
      <c r="K51" s="12">
        <f t="shared" si="9"/>
        <v>56</v>
      </c>
      <c r="L51" s="11">
        <v>0</v>
      </c>
      <c r="M51" s="9">
        <v>0</v>
      </c>
      <c r="N51" s="12">
        <f t="shared" si="13"/>
        <v>0</v>
      </c>
      <c r="O51" s="12">
        <f t="shared" si="15"/>
        <v>0</v>
      </c>
      <c r="P51" s="9">
        <v>5</v>
      </c>
      <c r="Q51" s="12">
        <f t="shared" si="14"/>
        <v>70</v>
      </c>
      <c r="R51" s="12">
        <v>0</v>
      </c>
      <c r="S51" s="18">
        <f t="shared" si="16"/>
        <v>220.65</v>
      </c>
    </row>
    <row r="52" spans="1:19" ht="20.100000000000001" customHeight="1">
      <c r="A52" s="9">
        <v>45</v>
      </c>
      <c r="B52" s="20" t="s">
        <v>236</v>
      </c>
      <c r="C52" s="9" t="s">
        <v>133</v>
      </c>
      <c r="D52" s="10">
        <v>19</v>
      </c>
      <c r="E52" s="11">
        <f t="shared" si="10"/>
        <v>41.61</v>
      </c>
      <c r="F52" s="9">
        <v>0</v>
      </c>
      <c r="G52" s="11">
        <f t="shared" si="11"/>
        <v>0</v>
      </c>
      <c r="H52" s="10">
        <v>16</v>
      </c>
      <c r="I52" s="11">
        <f t="shared" si="12"/>
        <v>51.04</v>
      </c>
      <c r="J52" s="9">
        <v>4</v>
      </c>
      <c r="K52" s="12">
        <f t="shared" si="9"/>
        <v>56</v>
      </c>
      <c r="L52" s="11">
        <v>0</v>
      </c>
      <c r="M52" s="9">
        <v>0</v>
      </c>
      <c r="N52" s="12">
        <f t="shared" si="13"/>
        <v>0</v>
      </c>
      <c r="O52" s="12">
        <f t="shared" si="15"/>
        <v>0</v>
      </c>
      <c r="P52" s="9">
        <v>5</v>
      </c>
      <c r="Q52" s="12">
        <f t="shared" si="14"/>
        <v>70</v>
      </c>
      <c r="R52" s="12">
        <v>0</v>
      </c>
      <c r="S52" s="18">
        <f t="shared" si="16"/>
        <v>218.65</v>
      </c>
    </row>
    <row r="53" spans="1:19" ht="20.100000000000001" customHeight="1">
      <c r="A53" s="9">
        <v>46</v>
      </c>
      <c r="B53" s="20" t="s">
        <v>208</v>
      </c>
      <c r="C53" s="9" t="s">
        <v>114</v>
      </c>
      <c r="D53" s="10">
        <v>15</v>
      </c>
      <c r="E53" s="11">
        <f t="shared" si="10"/>
        <v>32.85</v>
      </c>
      <c r="F53" s="9">
        <v>0</v>
      </c>
      <c r="G53" s="11">
        <f t="shared" si="11"/>
        <v>0</v>
      </c>
      <c r="H53" s="10">
        <v>18</v>
      </c>
      <c r="I53" s="11">
        <f t="shared" si="12"/>
        <v>57.42</v>
      </c>
      <c r="J53" s="9">
        <v>4</v>
      </c>
      <c r="K53" s="12">
        <f t="shared" si="9"/>
        <v>56</v>
      </c>
      <c r="L53" s="11">
        <v>0</v>
      </c>
      <c r="M53" s="9">
        <v>0</v>
      </c>
      <c r="N53" s="12">
        <f t="shared" si="13"/>
        <v>0</v>
      </c>
      <c r="O53" s="12">
        <f t="shared" si="15"/>
        <v>0</v>
      </c>
      <c r="P53" s="9">
        <v>5</v>
      </c>
      <c r="Q53" s="12">
        <f t="shared" si="14"/>
        <v>70</v>
      </c>
      <c r="R53" s="12">
        <v>0</v>
      </c>
      <c r="S53" s="18">
        <f t="shared" si="16"/>
        <v>216.27</v>
      </c>
    </row>
    <row r="54" spans="1:19" ht="20.100000000000001" customHeight="1">
      <c r="A54" s="9">
        <v>47</v>
      </c>
      <c r="B54" s="20" t="s">
        <v>210</v>
      </c>
      <c r="C54" s="9" t="s">
        <v>343</v>
      </c>
      <c r="D54" s="10">
        <v>21</v>
      </c>
      <c r="E54" s="11">
        <f t="shared" si="10"/>
        <v>45.99</v>
      </c>
      <c r="F54" s="9">
        <v>0</v>
      </c>
      <c r="G54" s="11">
        <f t="shared" si="11"/>
        <v>0</v>
      </c>
      <c r="H54" s="10">
        <v>17</v>
      </c>
      <c r="I54" s="11">
        <f t="shared" si="12"/>
        <v>54.23</v>
      </c>
      <c r="J54" s="9">
        <v>4</v>
      </c>
      <c r="K54" s="12">
        <f t="shared" si="9"/>
        <v>56</v>
      </c>
      <c r="L54" s="11">
        <v>0</v>
      </c>
      <c r="M54" s="9">
        <v>0</v>
      </c>
      <c r="N54" s="12">
        <f t="shared" si="13"/>
        <v>0</v>
      </c>
      <c r="O54" s="12">
        <f t="shared" si="15"/>
        <v>0</v>
      </c>
      <c r="P54" s="9">
        <v>4</v>
      </c>
      <c r="Q54" s="12">
        <f t="shared" si="14"/>
        <v>56</v>
      </c>
      <c r="R54" s="12">
        <v>0</v>
      </c>
      <c r="S54" s="18">
        <f t="shared" si="16"/>
        <v>212.22</v>
      </c>
    </row>
    <row r="55" spans="1:19" ht="20.100000000000001" customHeight="1">
      <c r="A55" s="9">
        <v>48</v>
      </c>
      <c r="B55" s="20" t="s">
        <v>219</v>
      </c>
      <c r="C55" s="9" t="s">
        <v>351</v>
      </c>
      <c r="D55" s="10">
        <v>21</v>
      </c>
      <c r="E55" s="11">
        <f t="shared" si="10"/>
        <v>45.99</v>
      </c>
      <c r="F55" s="9">
        <v>30</v>
      </c>
      <c r="G55" s="11">
        <f t="shared" si="11"/>
        <v>52.5</v>
      </c>
      <c r="H55" s="10">
        <v>0</v>
      </c>
      <c r="I55" s="11">
        <f t="shared" si="12"/>
        <v>0</v>
      </c>
      <c r="J55" s="9">
        <v>4</v>
      </c>
      <c r="K55" s="12">
        <f t="shared" si="9"/>
        <v>56</v>
      </c>
      <c r="L55" s="11">
        <v>0</v>
      </c>
      <c r="M55" s="9">
        <v>4</v>
      </c>
      <c r="N55" s="12">
        <f t="shared" si="13"/>
        <v>56</v>
      </c>
      <c r="O55" s="12">
        <v>0</v>
      </c>
      <c r="P55" s="9">
        <v>0</v>
      </c>
      <c r="Q55" s="12">
        <f t="shared" si="14"/>
        <v>0</v>
      </c>
      <c r="R55" s="12">
        <f>P55*17.5</f>
        <v>0</v>
      </c>
      <c r="S55" s="18">
        <f t="shared" si="16"/>
        <v>210.49</v>
      </c>
    </row>
    <row r="56" spans="1:19" ht="20.100000000000001" customHeight="1">
      <c r="A56" s="9">
        <v>49</v>
      </c>
      <c r="B56" s="20" t="s">
        <v>239</v>
      </c>
      <c r="C56" s="9" t="s">
        <v>142</v>
      </c>
      <c r="D56" s="10">
        <v>21</v>
      </c>
      <c r="E56" s="11">
        <f t="shared" si="10"/>
        <v>45.99</v>
      </c>
      <c r="F56" s="9">
        <v>0</v>
      </c>
      <c r="G56" s="11">
        <f t="shared" si="11"/>
        <v>0</v>
      </c>
      <c r="H56" s="10">
        <v>16</v>
      </c>
      <c r="I56" s="11">
        <f t="shared" si="12"/>
        <v>51.04</v>
      </c>
      <c r="J56" s="9">
        <v>4</v>
      </c>
      <c r="K56" s="12">
        <f t="shared" si="9"/>
        <v>56</v>
      </c>
      <c r="L56" s="11">
        <v>0</v>
      </c>
      <c r="M56" s="9">
        <v>0</v>
      </c>
      <c r="N56" s="12">
        <f t="shared" si="13"/>
        <v>0</v>
      </c>
      <c r="O56" s="12">
        <f>M56*17.5</f>
        <v>0</v>
      </c>
      <c r="P56" s="9">
        <v>4</v>
      </c>
      <c r="Q56" s="12">
        <f t="shared" si="14"/>
        <v>56</v>
      </c>
      <c r="R56" s="12">
        <v>0</v>
      </c>
      <c r="S56" s="18">
        <f t="shared" si="16"/>
        <v>209.03</v>
      </c>
    </row>
    <row r="57" spans="1:19" ht="20.100000000000001" customHeight="1">
      <c r="A57" s="9">
        <v>50</v>
      </c>
      <c r="B57" s="20" t="s">
        <v>221</v>
      </c>
      <c r="C57" s="9" t="s">
        <v>324</v>
      </c>
      <c r="D57" s="10">
        <v>19</v>
      </c>
      <c r="E57" s="11">
        <f t="shared" si="10"/>
        <v>41.61</v>
      </c>
      <c r="F57" s="9">
        <v>0</v>
      </c>
      <c r="G57" s="11">
        <f t="shared" si="11"/>
        <v>0</v>
      </c>
      <c r="H57" s="10">
        <v>17</v>
      </c>
      <c r="I57" s="11">
        <f t="shared" si="12"/>
        <v>54.23</v>
      </c>
      <c r="J57" s="9">
        <v>4</v>
      </c>
      <c r="K57" s="12">
        <f t="shared" si="9"/>
        <v>56</v>
      </c>
      <c r="L57" s="11">
        <v>0</v>
      </c>
      <c r="M57" s="9">
        <v>0</v>
      </c>
      <c r="N57" s="12">
        <f t="shared" si="13"/>
        <v>0</v>
      </c>
      <c r="O57" s="12">
        <f>M57*17.5</f>
        <v>0</v>
      </c>
      <c r="P57" s="9">
        <v>4</v>
      </c>
      <c r="Q57" s="12">
        <f t="shared" si="14"/>
        <v>56</v>
      </c>
      <c r="R57" s="12">
        <v>0</v>
      </c>
      <c r="S57" s="18">
        <f t="shared" si="16"/>
        <v>207.84</v>
      </c>
    </row>
    <row r="58" spans="1:19" ht="20.100000000000001" customHeight="1">
      <c r="A58" s="9">
        <v>51</v>
      </c>
      <c r="B58" s="20" t="s">
        <v>242</v>
      </c>
      <c r="C58" s="9" t="s">
        <v>363</v>
      </c>
      <c r="D58" s="10">
        <v>18</v>
      </c>
      <c r="E58" s="11">
        <f t="shared" si="10"/>
        <v>39.42</v>
      </c>
      <c r="F58" s="9">
        <v>0</v>
      </c>
      <c r="G58" s="11">
        <f t="shared" si="11"/>
        <v>0</v>
      </c>
      <c r="H58" s="10">
        <v>15</v>
      </c>
      <c r="I58" s="11">
        <f t="shared" si="12"/>
        <v>47.85</v>
      </c>
      <c r="J58" s="9">
        <v>4</v>
      </c>
      <c r="K58" s="12">
        <f t="shared" si="9"/>
        <v>56</v>
      </c>
      <c r="L58" s="11">
        <v>0</v>
      </c>
      <c r="M58" s="9">
        <v>0</v>
      </c>
      <c r="N58" s="12">
        <f t="shared" si="13"/>
        <v>0</v>
      </c>
      <c r="O58" s="12">
        <f>M58*17.5</f>
        <v>0</v>
      </c>
      <c r="P58" s="9">
        <v>4</v>
      </c>
      <c r="Q58" s="12">
        <f t="shared" si="14"/>
        <v>56</v>
      </c>
      <c r="R58" s="12">
        <v>0</v>
      </c>
      <c r="S58" s="18">
        <f t="shared" si="16"/>
        <v>199.27</v>
      </c>
    </row>
    <row r="59" spans="1:19" ht="20.100000000000001" customHeight="1">
      <c r="A59" s="9">
        <v>52</v>
      </c>
      <c r="B59" s="20" t="s">
        <v>203</v>
      </c>
      <c r="C59" s="9" t="s">
        <v>103</v>
      </c>
      <c r="D59" s="10">
        <v>22</v>
      </c>
      <c r="E59" s="11">
        <f t="shared" si="10"/>
        <v>48.18</v>
      </c>
      <c r="F59" s="9">
        <v>21</v>
      </c>
      <c r="G59" s="11">
        <f t="shared" si="11"/>
        <v>36.75</v>
      </c>
      <c r="H59" s="10">
        <v>0</v>
      </c>
      <c r="I59" s="11">
        <f t="shared" si="12"/>
        <v>0</v>
      </c>
      <c r="J59" s="9">
        <v>4</v>
      </c>
      <c r="K59" s="12">
        <f t="shared" si="9"/>
        <v>56</v>
      </c>
      <c r="L59" s="11">
        <v>0</v>
      </c>
      <c r="M59" s="9">
        <v>4</v>
      </c>
      <c r="N59" s="12">
        <f t="shared" si="13"/>
        <v>56</v>
      </c>
      <c r="O59" s="12">
        <v>0</v>
      </c>
      <c r="P59" s="9">
        <v>0</v>
      </c>
      <c r="Q59" s="12">
        <f t="shared" si="14"/>
        <v>0</v>
      </c>
      <c r="R59" s="12">
        <f>P59*17.5</f>
        <v>0</v>
      </c>
      <c r="S59" s="18">
        <f t="shared" si="16"/>
        <v>196.93</v>
      </c>
    </row>
    <row r="60" spans="1:19" ht="20.100000000000001" customHeight="1">
      <c r="A60" s="9">
        <v>53</v>
      </c>
      <c r="B60" s="20" t="s">
        <v>243</v>
      </c>
      <c r="C60" s="9" t="s">
        <v>146</v>
      </c>
      <c r="D60" s="10">
        <v>14</v>
      </c>
      <c r="E60" s="11">
        <f t="shared" si="10"/>
        <v>30.66</v>
      </c>
      <c r="F60" s="9">
        <v>0</v>
      </c>
      <c r="G60" s="11">
        <f t="shared" si="11"/>
        <v>0</v>
      </c>
      <c r="H60" s="10">
        <v>17</v>
      </c>
      <c r="I60" s="11">
        <f t="shared" si="12"/>
        <v>54.23</v>
      </c>
      <c r="J60" s="9">
        <v>4</v>
      </c>
      <c r="K60" s="12">
        <f t="shared" si="9"/>
        <v>56</v>
      </c>
      <c r="L60" s="11">
        <v>0</v>
      </c>
      <c r="M60" s="9">
        <v>0</v>
      </c>
      <c r="N60" s="12">
        <f t="shared" si="13"/>
        <v>0</v>
      </c>
      <c r="O60" s="12">
        <f>M60*17.5</f>
        <v>0</v>
      </c>
      <c r="P60" s="9">
        <v>4</v>
      </c>
      <c r="Q60" s="12">
        <f t="shared" si="14"/>
        <v>56</v>
      </c>
      <c r="R60" s="12">
        <v>0</v>
      </c>
      <c r="S60" s="18">
        <f t="shared" si="16"/>
        <v>196.89</v>
      </c>
    </row>
    <row r="61" spans="1:19" ht="20.100000000000001" customHeight="1">
      <c r="A61" s="9">
        <v>54</v>
      </c>
      <c r="B61" s="20" t="s">
        <v>247</v>
      </c>
      <c r="C61" s="9" t="s">
        <v>367</v>
      </c>
      <c r="D61" s="10">
        <v>17</v>
      </c>
      <c r="E61" s="11">
        <f t="shared" si="10"/>
        <v>37.229999999999997</v>
      </c>
      <c r="F61" s="9">
        <v>0</v>
      </c>
      <c r="G61" s="11">
        <f t="shared" si="11"/>
        <v>0</v>
      </c>
      <c r="H61" s="10">
        <v>13</v>
      </c>
      <c r="I61" s="11">
        <f t="shared" si="12"/>
        <v>41.47</v>
      </c>
      <c r="J61" s="9">
        <v>4</v>
      </c>
      <c r="K61" s="12">
        <f t="shared" si="9"/>
        <v>56</v>
      </c>
      <c r="L61" s="11">
        <v>0</v>
      </c>
      <c r="M61" s="9">
        <v>0</v>
      </c>
      <c r="N61" s="12">
        <f t="shared" si="13"/>
        <v>0</v>
      </c>
      <c r="O61" s="12">
        <f>M61*17.5</f>
        <v>0</v>
      </c>
      <c r="P61" s="9">
        <v>4</v>
      </c>
      <c r="Q61" s="12">
        <f t="shared" si="14"/>
        <v>56</v>
      </c>
      <c r="R61" s="12">
        <v>0</v>
      </c>
      <c r="S61" s="18">
        <f t="shared" si="16"/>
        <v>190.7</v>
      </c>
    </row>
    <row r="62" spans="1:19" ht="20.100000000000001" customHeight="1">
      <c r="A62" s="9">
        <v>55</v>
      </c>
      <c r="B62" s="20" t="s">
        <v>233</v>
      </c>
      <c r="C62" s="9" t="s">
        <v>359</v>
      </c>
      <c r="D62" s="10">
        <v>14</v>
      </c>
      <c r="E62" s="11">
        <f t="shared" si="10"/>
        <v>30.66</v>
      </c>
      <c r="F62" s="9">
        <v>0</v>
      </c>
      <c r="G62" s="11">
        <f t="shared" si="11"/>
        <v>0</v>
      </c>
      <c r="H62" s="10">
        <v>15</v>
      </c>
      <c r="I62" s="11">
        <f t="shared" si="12"/>
        <v>47.85</v>
      </c>
      <c r="J62" s="9">
        <v>4</v>
      </c>
      <c r="K62" s="12">
        <f>J62*14</f>
        <v>56</v>
      </c>
      <c r="L62" s="11">
        <v>0</v>
      </c>
      <c r="M62" s="9">
        <v>0</v>
      </c>
      <c r="N62" s="12">
        <f t="shared" si="13"/>
        <v>0</v>
      </c>
      <c r="O62" s="12">
        <f>M62*17.5</f>
        <v>0</v>
      </c>
      <c r="P62" s="9">
        <v>4</v>
      </c>
      <c r="Q62" s="12">
        <f t="shared" si="14"/>
        <v>56</v>
      </c>
      <c r="R62" s="12">
        <v>0</v>
      </c>
      <c r="S62" s="18">
        <f t="shared" si="16"/>
        <v>190.51</v>
      </c>
    </row>
    <row r="63" spans="1:19" ht="20.100000000000001" customHeight="1">
      <c r="A63" s="9">
        <v>56</v>
      </c>
      <c r="B63" s="20" t="s">
        <v>206</v>
      </c>
      <c r="C63" s="9" t="s">
        <v>109</v>
      </c>
      <c r="D63" s="10">
        <v>20</v>
      </c>
      <c r="E63" s="11">
        <f t="shared" si="10"/>
        <v>43.8</v>
      </c>
      <c r="F63" s="9">
        <v>17</v>
      </c>
      <c r="G63" s="11">
        <f t="shared" si="11"/>
        <v>29.75</v>
      </c>
      <c r="H63" s="10">
        <v>0</v>
      </c>
      <c r="I63" s="11">
        <f t="shared" si="12"/>
        <v>0</v>
      </c>
      <c r="J63" s="9">
        <v>4</v>
      </c>
      <c r="K63" s="12">
        <f>J63*14</f>
        <v>56</v>
      </c>
      <c r="L63" s="11">
        <v>0</v>
      </c>
      <c r="M63" s="9">
        <v>4</v>
      </c>
      <c r="N63" s="12">
        <f t="shared" si="13"/>
        <v>56</v>
      </c>
      <c r="O63" s="12">
        <v>0</v>
      </c>
      <c r="P63" s="9">
        <v>0</v>
      </c>
      <c r="Q63" s="12">
        <f t="shared" si="14"/>
        <v>0</v>
      </c>
      <c r="R63" s="12">
        <f>P63*17.5</f>
        <v>0</v>
      </c>
      <c r="S63" s="18">
        <f t="shared" si="16"/>
        <v>185.55</v>
      </c>
    </row>
    <row r="64" spans="1:19" ht="20.100000000000001" customHeight="1">
      <c r="A64" s="9">
        <v>57</v>
      </c>
      <c r="B64" s="20" t="s">
        <v>249</v>
      </c>
      <c r="C64" s="9" t="s">
        <v>309</v>
      </c>
      <c r="D64" s="10">
        <v>20</v>
      </c>
      <c r="E64" s="11">
        <f t="shared" si="10"/>
        <v>43.8</v>
      </c>
      <c r="F64" s="9">
        <v>17</v>
      </c>
      <c r="G64" s="11">
        <f t="shared" si="11"/>
        <v>29.75</v>
      </c>
      <c r="H64" s="10">
        <v>0</v>
      </c>
      <c r="I64" s="11">
        <f t="shared" si="12"/>
        <v>0</v>
      </c>
      <c r="J64" s="9">
        <v>4</v>
      </c>
      <c r="K64" s="12">
        <f>J64*14</f>
        <v>56</v>
      </c>
      <c r="L64" s="11">
        <v>0</v>
      </c>
      <c r="M64" s="9">
        <v>4</v>
      </c>
      <c r="N64" s="12">
        <f t="shared" si="13"/>
        <v>56</v>
      </c>
      <c r="O64" s="12">
        <v>0</v>
      </c>
      <c r="P64" s="9">
        <v>0</v>
      </c>
      <c r="Q64" s="12">
        <f t="shared" si="14"/>
        <v>0</v>
      </c>
      <c r="R64" s="12">
        <f>P64*17.5</f>
        <v>0</v>
      </c>
      <c r="S64" s="18">
        <f t="shared" si="16"/>
        <v>185.55</v>
      </c>
    </row>
    <row r="66" spans="3:3">
      <c r="C66" s="3" t="s">
        <v>376</v>
      </c>
    </row>
    <row r="67" spans="3:3">
      <c r="C67" s="3" t="s">
        <v>375</v>
      </c>
    </row>
  </sheetData>
  <autoFilter ref="A7:S7">
    <sortState ref="A6:S103">
      <sortCondition descending="1" ref="S5"/>
    </sortState>
  </autoFilter>
  <mergeCells count="8">
    <mergeCell ref="A2:S3"/>
    <mergeCell ref="A4:S4"/>
    <mergeCell ref="Q5:R5"/>
    <mergeCell ref="D5:E5"/>
    <mergeCell ref="F5:G5"/>
    <mergeCell ref="H5:I5"/>
    <mergeCell ref="K5:L5"/>
    <mergeCell ref="N5:O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fitToHeight="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tabSelected="1" zoomScale="86" zoomScaleNormal="86" workbookViewId="0">
      <pane ySplit="6" topLeftCell="A46" activePane="bottomLeft" state="frozen"/>
      <selection pane="bottomLeft" activeCell="A42" sqref="A42"/>
    </sheetView>
  </sheetViews>
  <sheetFormatPr defaultRowHeight="15"/>
  <cols>
    <col min="1" max="1" width="4.28515625" style="24" customWidth="1"/>
    <col min="2" max="2" width="9" style="15" customWidth="1"/>
    <col min="3" max="3" width="40" style="3" hidden="1" customWidth="1"/>
    <col min="4" max="4" width="7.28515625" style="3" customWidth="1"/>
    <col min="5" max="5" width="6.28515625" style="3" customWidth="1"/>
    <col min="6" max="6" width="6.7109375" style="3" customWidth="1"/>
    <col min="7" max="7" width="6" style="3" customWidth="1"/>
    <col min="8" max="8" width="9.7109375" style="3" customWidth="1"/>
    <col min="9" max="9" width="8.140625" style="3" customWidth="1"/>
    <col min="10" max="10" width="12" style="3" customWidth="1"/>
    <col min="11" max="11" width="6.5703125" style="3" customWidth="1"/>
    <col min="12" max="12" width="7.140625" style="3" customWidth="1"/>
    <col min="13" max="13" width="9.140625" style="3"/>
    <col min="14" max="14" width="6.28515625" style="3" customWidth="1"/>
    <col min="15" max="15" width="7.28515625" style="3" customWidth="1"/>
    <col min="16" max="16" width="9.140625" style="3"/>
    <col min="17" max="18" width="6.28515625" style="3" customWidth="1"/>
    <col min="19" max="19" width="8.5703125" style="15" customWidth="1"/>
  </cols>
  <sheetData>
    <row r="1" spans="1:19">
      <c r="A1" s="38" t="s">
        <v>380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9.5" customHeight="1">
      <c r="A4" s="37" t="s">
        <v>377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5.75">
      <c r="A5" s="25" t="s">
        <v>0</v>
      </c>
      <c r="B5" s="16"/>
      <c r="C5" s="2" t="s">
        <v>1</v>
      </c>
      <c r="D5" s="31" t="s">
        <v>2</v>
      </c>
      <c r="E5" s="31"/>
      <c r="F5" s="32" t="s">
        <v>18</v>
      </c>
      <c r="G5" s="32"/>
      <c r="H5" s="31" t="s">
        <v>19</v>
      </c>
      <c r="I5" s="31"/>
      <c r="J5" s="2" t="s">
        <v>7</v>
      </c>
      <c r="K5" s="31" t="s">
        <v>4</v>
      </c>
      <c r="L5" s="31"/>
      <c r="M5" s="2" t="s">
        <v>7</v>
      </c>
      <c r="N5" s="31" t="s">
        <v>4</v>
      </c>
      <c r="O5" s="31"/>
      <c r="P5" s="2" t="s">
        <v>7</v>
      </c>
      <c r="Q5" s="31" t="s">
        <v>4</v>
      </c>
      <c r="R5" s="31"/>
      <c r="S5" s="16" t="s">
        <v>13</v>
      </c>
    </row>
    <row r="6" spans="1:19" ht="89.25" customHeight="1">
      <c r="A6" s="25"/>
      <c r="B6" s="16"/>
      <c r="C6" s="2"/>
      <c r="D6" s="5" t="s">
        <v>3</v>
      </c>
      <c r="E6" s="6" t="s">
        <v>4</v>
      </c>
      <c r="F6" s="7" t="s">
        <v>3</v>
      </c>
      <c r="G6" s="6" t="s">
        <v>4</v>
      </c>
      <c r="H6" s="5" t="s">
        <v>3</v>
      </c>
      <c r="I6" s="6" t="s">
        <v>4</v>
      </c>
      <c r="J6" s="7" t="s">
        <v>8</v>
      </c>
      <c r="K6" s="8" t="s">
        <v>9</v>
      </c>
      <c r="L6" s="8" t="s">
        <v>10</v>
      </c>
      <c r="M6" s="7" t="s">
        <v>23</v>
      </c>
      <c r="N6" s="8" t="s">
        <v>9</v>
      </c>
      <c r="O6" s="8" t="s">
        <v>10</v>
      </c>
      <c r="P6" s="7" t="s">
        <v>24</v>
      </c>
      <c r="Q6" s="8" t="s">
        <v>9</v>
      </c>
      <c r="R6" s="8" t="s">
        <v>10</v>
      </c>
      <c r="S6" s="22" t="s">
        <v>4</v>
      </c>
    </row>
    <row r="7" spans="1:19" ht="89.25" hidden="1" customHeight="1">
      <c r="A7" s="25"/>
      <c r="B7" s="16"/>
      <c r="C7" s="2"/>
      <c r="D7" s="5"/>
      <c r="E7" s="6"/>
      <c r="F7" s="7"/>
      <c r="G7" s="6"/>
      <c r="H7" s="5"/>
      <c r="I7" s="6"/>
      <c r="J7" s="7"/>
      <c r="K7" s="8"/>
      <c r="L7" s="8"/>
      <c r="M7" s="7"/>
      <c r="N7" s="8"/>
      <c r="O7" s="8"/>
      <c r="P7" s="7"/>
      <c r="Q7" s="8"/>
      <c r="R7" s="8"/>
      <c r="S7" s="22"/>
    </row>
    <row r="8" spans="1:19" s="1" customFormat="1" ht="20.100000000000001" customHeight="1">
      <c r="A8" s="13">
        <v>1</v>
      </c>
      <c r="B8" s="21" t="s">
        <v>29</v>
      </c>
      <c r="C8" s="13" t="s">
        <v>99</v>
      </c>
      <c r="D8" s="13"/>
      <c r="E8" s="11">
        <f t="shared" ref="E8:E40" si="0">D8*2.19</f>
        <v>0</v>
      </c>
      <c r="F8" s="13"/>
      <c r="G8" s="11">
        <f t="shared" ref="G8:G40" si="1">F8*2.19</f>
        <v>0</v>
      </c>
      <c r="H8" s="13"/>
      <c r="I8" s="11">
        <f t="shared" ref="I8:I40" si="2">H8*1.8</f>
        <v>0</v>
      </c>
      <c r="J8" s="13"/>
      <c r="K8" s="12">
        <f t="shared" ref="K8:K40" si="3">J8*14</f>
        <v>0</v>
      </c>
      <c r="L8" s="11">
        <f>J8*17.5</f>
        <v>0</v>
      </c>
      <c r="M8" s="13"/>
      <c r="N8" s="12">
        <f t="shared" ref="N8:N40" si="4">M8*14</f>
        <v>0</v>
      </c>
      <c r="O8" s="12">
        <v>0</v>
      </c>
      <c r="P8" s="13"/>
      <c r="Q8" s="12">
        <f t="shared" ref="Q8:Q40" si="5">P8*14</f>
        <v>0</v>
      </c>
      <c r="R8" s="12">
        <f>P8*17.5</f>
        <v>0</v>
      </c>
      <c r="S8" s="19" t="s">
        <v>374</v>
      </c>
    </row>
    <row r="9" spans="1:19" s="1" customFormat="1" ht="20.100000000000001" customHeight="1">
      <c r="A9" s="13">
        <v>2</v>
      </c>
      <c r="B9" s="21" t="s">
        <v>60</v>
      </c>
      <c r="C9" s="13" t="s">
        <v>127</v>
      </c>
      <c r="D9" s="13"/>
      <c r="E9" s="11">
        <f t="shared" si="0"/>
        <v>0</v>
      </c>
      <c r="F9" s="13"/>
      <c r="G9" s="11">
        <f t="shared" si="1"/>
        <v>0</v>
      </c>
      <c r="H9" s="13"/>
      <c r="I9" s="11">
        <f t="shared" si="2"/>
        <v>0</v>
      </c>
      <c r="J9" s="13"/>
      <c r="K9" s="12">
        <f t="shared" si="3"/>
        <v>0</v>
      </c>
      <c r="L9" s="11">
        <f>J9*17.5</f>
        <v>0</v>
      </c>
      <c r="M9" s="13"/>
      <c r="N9" s="12">
        <f t="shared" si="4"/>
        <v>0</v>
      </c>
      <c r="O9" s="12">
        <v>0</v>
      </c>
      <c r="P9" s="13"/>
      <c r="Q9" s="12">
        <f t="shared" si="5"/>
        <v>0</v>
      </c>
      <c r="R9" s="12">
        <f>P9*17.5</f>
        <v>0</v>
      </c>
      <c r="S9" s="19" t="s">
        <v>374</v>
      </c>
    </row>
    <row r="10" spans="1:19" ht="20.100000000000001" customHeight="1">
      <c r="A10" s="13">
        <v>3</v>
      </c>
      <c r="B10" s="20" t="s">
        <v>65</v>
      </c>
      <c r="C10" s="9" t="s">
        <v>132</v>
      </c>
      <c r="D10" s="10">
        <v>30</v>
      </c>
      <c r="E10" s="11">
        <f t="shared" si="0"/>
        <v>65.7</v>
      </c>
      <c r="F10" s="9">
        <v>0</v>
      </c>
      <c r="G10" s="11">
        <f t="shared" si="1"/>
        <v>0</v>
      </c>
      <c r="H10" s="10">
        <v>37</v>
      </c>
      <c r="I10" s="11">
        <f t="shared" si="2"/>
        <v>66.600000000000009</v>
      </c>
      <c r="J10" s="9">
        <v>5</v>
      </c>
      <c r="K10" s="12">
        <f t="shared" si="3"/>
        <v>70</v>
      </c>
      <c r="L10" s="11">
        <v>0</v>
      </c>
      <c r="M10" s="9">
        <v>5</v>
      </c>
      <c r="N10" s="12">
        <f t="shared" si="4"/>
        <v>70</v>
      </c>
      <c r="O10" s="12">
        <v>0</v>
      </c>
      <c r="P10" s="9">
        <v>0</v>
      </c>
      <c r="Q10" s="12">
        <f t="shared" si="5"/>
        <v>0</v>
      </c>
      <c r="R10" s="12">
        <f>P10*17.5</f>
        <v>0</v>
      </c>
      <c r="S10" s="18">
        <f t="shared" ref="S10:S41" si="6">E10+G10+I10+K10++L10+N10+O10+Q10+R10</f>
        <v>272.3</v>
      </c>
    </row>
    <row r="11" spans="1:19" ht="20.100000000000001" customHeight="1">
      <c r="A11" s="13">
        <v>4</v>
      </c>
      <c r="B11" s="20" t="s">
        <v>43</v>
      </c>
      <c r="C11" s="9" t="s">
        <v>111</v>
      </c>
      <c r="D11" s="10">
        <v>30</v>
      </c>
      <c r="E11" s="11">
        <f t="shared" si="0"/>
        <v>65.7</v>
      </c>
      <c r="F11" s="9">
        <v>0</v>
      </c>
      <c r="G11" s="11">
        <f t="shared" si="1"/>
        <v>0</v>
      </c>
      <c r="H11" s="10">
        <v>35</v>
      </c>
      <c r="I11" s="11">
        <f t="shared" si="2"/>
        <v>63</v>
      </c>
      <c r="J11" s="9">
        <v>5</v>
      </c>
      <c r="K11" s="12">
        <f t="shared" si="3"/>
        <v>70</v>
      </c>
      <c r="L11" s="11">
        <v>0</v>
      </c>
      <c r="M11" s="9">
        <v>5</v>
      </c>
      <c r="N11" s="12">
        <f t="shared" si="4"/>
        <v>70</v>
      </c>
      <c r="O11" s="12">
        <v>0</v>
      </c>
      <c r="P11" s="9">
        <v>0</v>
      </c>
      <c r="Q11" s="12">
        <f t="shared" si="5"/>
        <v>0</v>
      </c>
      <c r="R11" s="12">
        <f>P11*17.5</f>
        <v>0</v>
      </c>
      <c r="S11" s="18">
        <f t="shared" si="6"/>
        <v>268.7</v>
      </c>
    </row>
    <row r="12" spans="1:19" ht="20.100000000000001" customHeight="1">
      <c r="A12" s="13">
        <v>5</v>
      </c>
      <c r="B12" s="20" t="s">
        <v>34</v>
      </c>
      <c r="C12" s="9" t="s">
        <v>102</v>
      </c>
      <c r="D12" s="10">
        <v>26</v>
      </c>
      <c r="E12" s="11">
        <f t="shared" si="0"/>
        <v>56.94</v>
      </c>
      <c r="F12" s="9">
        <v>30</v>
      </c>
      <c r="G12" s="11">
        <f t="shared" si="1"/>
        <v>65.7</v>
      </c>
      <c r="H12" s="10">
        <v>0</v>
      </c>
      <c r="I12" s="11">
        <f t="shared" si="2"/>
        <v>0</v>
      </c>
      <c r="J12" s="9">
        <v>5</v>
      </c>
      <c r="K12" s="12">
        <f t="shared" si="3"/>
        <v>70</v>
      </c>
      <c r="L12" s="11">
        <v>0</v>
      </c>
      <c r="M12" s="9">
        <v>0</v>
      </c>
      <c r="N12" s="12">
        <f t="shared" si="4"/>
        <v>0</v>
      </c>
      <c r="O12" s="12">
        <v>0</v>
      </c>
      <c r="P12" s="9">
        <v>5</v>
      </c>
      <c r="Q12" s="12">
        <f t="shared" si="5"/>
        <v>70</v>
      </c>
      <c r="R12" s="12">
        <v>0</v>
      </c>
      <c r="S12" s="18">
        <f t="shared" si="6"/>
        <v>262.64</v>
      </c>
    </row>
    <row r="13" spans="1:19" ht="20.100000000000001" customHeight="1">
      <c r="A13" s="13">
        <v>6</v>
      </c>
      <c r="B13" s="20" t="s">
        <v>42</v>
      </c>
      <c r="C13" s="9" t="s">
        <v>110</v>
      </c>
      <c r="D13" s="10">
        <v>26</v>
      </c>
      <c r="E13" s="11">
        <f t="shared" si="0"/>
        <v>56.94</v>
      </c>
      <c r="F13" s="9">
        <v>30</v>
      </c>
      <c r="G13" s="11">
        <f t="shared" si="1"/>
        <v>65.7</v>
      </c>
      <c r="H13" s="10">
        <v>0</v>
      </c>
      <c r="I13" s="11">
        <f t="shared" si="2"/>
        <v>0</v>
      </c>
      <c r="J13" s="9">
        <v>5</v>
      </c>
      <c r="K13" s="12">
        <f t="shared" si="3"/>
        <v>70</v>
      </c>
      <c r="L13" s="11">
        <v>0</v>
      </c>
      <c r="M13" s="9">
        <v>0</v>
      </c>
      <c r="N13" s="12">
        <f t="shared" si="4"/>
        <v>0</v>
      </c>
      <c r="O13" s="12">
        <v>0</v>
      </c>
      <c r="P13" s="9">
        <v>5</v>
      </c>
      <c r="Q13" s="12">
        <f t="shared" si="5"/>
        <v>70</v>
      </c>
      <c r="R13" s="12">
        <v>0</v>
      </c>
      <c r="S13" s="18">
        <f t="shared" si="6"/>
        <v>262.64</v>
      </c>
    </row>
    <row r="14" spans="1:19" ht="20.100000000000001" customHeight="1">
      <c r="A14" s="13">
        <v>7</v>
      </c>
      <c r="B14" s="20" t="s">
        <v>78</v>
      </c>
      <c r="C14" s="9" t="s">
        <v>145</v>
      </c>
      <c r="D14" s="10">
        <v>23</v>
      </c>
      <c r="E14" s="11">
        <f t="shared" si="0"/>
        <v>50.37</v>
      </c>
      <c r="F14" s="9">
        <v>31</v>
      </c>
      <c r="G14" s="11">
        <f t="shared" si="1"/>
        <v>67.89</v>
      </c>
      <c r="H14" s="10">
        <v>0</v>
      </c>
      <c r="I14" s="11">
        <f t="shared" si="2"/>
        <v>0</v>
      </c>
      <c r="J14" s="9">
        <v>5</v>
      </c>
      <c r="K14" s="12">
        <f t="shared" si="3"/>
        <v>70</v>
      </c>
      <c r="L14" s="11">
        <v>0</v>
      </c>
      <c r="M14" s="9">
        <v>0</v>
      </c>
      <c r="N14" s="12">
        <f t="shared" si="4"/>
        <v>0</v>
      </c>
      <c r="O14" s="12">
        <v>0</v>
      </c>
      <c r="P14" s="9">
        <v>5</v>
      </c>
      <c r="Q14" s="12">
        <f t="shared" si="5"/>
        <v>70</v>
      </c>
      <c r="R14" s="12">
        <v>0</v>
      </c>
      <c r="S14" s="18">
        <f t="shared" si="6"/>
        <v>258.26</v>
      </c>
    </row>
    <row r="15" spans="1:19" ht="20.100000000000001" customHeight="1">
      <c r="A15" s="13">
        <v>8</v>
      </c>
      <c r="B15" s="20" t="s">
        <v>36</v>
      </c>
      <c r="C15" s="9" t="s">
        <v>104</v>
      </c>
      <c r="D15" s="10">
        <v>23</v>
      </c>
      <c r="E15" s="11">
        <f t="shared" si="0"/>
        <v>50.37</v>
      </c>
      <c r="F15" s="9">
        <v>30</v>
      </c>
      <c r="G15" s="11">
        <f t="shared" si="1"/>
        <v>65.7</v>
      </c>
      <c r="H15" s="10">
        <v>0</v>
      </c>
      <c r="I15" s="11">
        <f t="shared" si="2"/>
        <v>0</v>
      </c>
      <c r="J15" s="9">
        <v>5</v>
      </c>
      <c r="K15" s="12">
        <f t="shared" si="3"/>
        <v>70</v>
      </c>
      <c r="L15" s="11">
        <v>0</v>
      </c>
      <c r="M15" s="9">
        <v>0</v>
      </c>
      <c r="N15" s="12">
        <f t="shared" si="4"/>
        <v>0</v>
      </c>
      <c r="O15" s="12">
        <v>0</v>
      </c>
      <c r="P15" s="9">
        <v>5</v>
      </c>
      <c r="Q15" s="12">
        <f t="shared" si="5"/>
        <v>70</v>
      </c>
      <c r="R15" s="12">
        <v>0</v>
      </c>
      <c r="S15" s="18">
        <f t="shared" si="6"/>
        <v>256.07</v>
      </c>
    </row>
    <row r="16" spans="1:19" ht="20.100000000000001" customHeight="1">
      <c r="A16" s="13">
        <v>9</v>
      </c>
      <c r="B16" s="20" t="s">
        <v>91</v>
      </c>
      <c r="C16" s="9" t="s">
        <v>160</v>
      </c>
      <c r="D16" s="9">
        <v>22</v>
      </c>
      <c r="E16" s="11">
        <f t="shared" si="0"/>
        <v>48.18</v>
      </c>
      <c r="F16" s="9">
        <v>31</v>
      </c>
      <c r="G16" s="11">
        <f t="shared" si="1"/>
        <v>67.89</v>
      </c>
      <c r="H16" s="9">
        <v>0</v>
      </c>
      <c r="I16" s="11">
        <f t="shared" si="2"/>
        <v>0</v>
      </c>
      <c r="J16" s="9">
        <v>5</v>
      </c>
      <c r="K16" s="12">
        <f t="shared" si="3"/>
        <v>70</v>
      </c>
      <c r="L16" s="11">
        <v>0</v>
      </c>
      <c r="M16" s="9">
        <v>0</v>
      </c>
      <c r="N16" s="12">
        <f t="shared" si="4"/>
        <v>0</v>
      </c>
      <c r="O16" s="12">
        <v>0</v>
      </c>
      <c r="P16" s="9">
        <v>5</v>
      </c>
      <c r="Q16" s="12">
        <f t="shared" si="5"/>
        <v>70</v>
      </c>
      <c r="R16" s="12">
        <v>0</v>
      </c>
      <c r="S16" s="18">
        <f t="shared" si="6"/>
        <v>256.07</v>
      </c>
    </row>
    <row r="17" spans="1:19" ht="20.100000000000001" customHeight="1">
      <c r="A17" s="13">
        <v>10</v>
      </c>
      <c r="B17" s="20" t="s">
        <v>35</v>
      </c>
      <c r="C17" s="9" t="s">
        <v>103</v>
      </c>
      <c r="D17" s="10">
        <v>22</v>
      </c>
      <c r="E17" s="11">
        <f t="shared" si="0"/>
        <v>48.18</v>
      </c>
      <c r="F17" s="9">
        <v>30</v>
      </c>
      <c r="G17" s="11">
        <f t="shared" si="1"/>
        <v>65.7</v>
      </c>
      <c r="H17" s="10">
        <v>0</v>
      </c>
      <c r="I17" s="11">
        <f t="shared" si="2"/>
        <v>0</v>
      </c>
      <c r="J17" s="9">
        <v>5</v>
      </c>
      <c r="K17" s="12">
        <f t="shared" si="3"/>
        <v>70</v>
      </c>
      <c r="L17" s="11">
        <v>0</v>
      </c>
      <c r="M17" s="9">
        <v>0</v>
      </c>
      <c r="N17" s="12">
        <f t="shared" si="4"/>
        <v>0</v>
      </c>
      <c r="O17" s="12">
        <v>0</v>
      </c>
      <c r="P17" s="9">
        <v>5</v>
      </c>
      <c r="Q17" s="12">
        <f t="shared" si="5"/>
        <v>70</v>
      </c>
      <c r="R17" s="12">
        <v>0</v>
      </c>
      <c r="S17" s="18">
        <f t="shared" si="6"/>
        <v>253.88</v>
      </c>
    </row>
    <row r="18" spans="1:19" ht="20.100000000000001" customHeight="1">
      <c r="A18" s="13">
        <v>11</v>
      </c>
      <c r="B18" s="20" t="s">
        <v>30</v>
      </c>
      <c r="C18" s="9" t="s">
        <v>100</v>
      </c>
      <c r="D18" s="10">
        <v>28</v>
      </c>
      <c r="E18" s="11">
        <f t="shared" si="0"/>
        <v>61.32</v>
      </c>
      <c r="F18" s="9">
        <v>0</v>
      </c>
      <c r="G18" s="11">
        <f t="shared" si="1"/>
        <v>0</v>
      </c>
      <c r="H18" s="10">
        <v>33</v>
      </c>
      <c r="I18" s="11">
        <f t="shared" si="2"/>
        <v>59.4</v>
      </c>
      <c r="J18" s="9">
        <v>5</v>
      </c>
      <c r="K18" s="12">
        <f t="shared" si="3"/>
        <v>70</v>
      </c>
      <c r="L18" s="11">
        <v>0</v>
      </c>
      <c r="M18" s="9">
        <v>4</v>
      </c>
      <c r="N18" s="12">
        <f t="shared" si="4"/>
        <v>56</v>
      </c>
      <c r="O18" s="12">
        <v>0</v>
      </c>
      <c r="P18" s="9">
        <v>0</v>
      </c>
      <c r="Q18" s="12">
        <f t="shared" si="5"/>
        <v>0</v>
      </c>
      <c r="R18" s="12">
        <f>P18*17.5</f>
        <v>0</v>
      </c>
      <c r="S18" s="18">
        <f t="shared" si="6"/>
        <v>246.72</v>
      </c>
    </row>
    <row r="19" spans="1:19" ht="20.100000000000001" customHeight="1">
      <c r="A19" s="13">
        <v>12</v>
      </c>
      <c r="B19" s="20" t="s">
        <v>40</v>
      </c>
      <c r="C19" s="9" t="s">
        <v>156</v>
      </c>
      <c r="D19" s="10">
        <v>23</v>
      </c>
      <c r="E19" s="11">
        <f t="shared" si="0"/>
        <v>50.37</v>
      </c>
      <c r="F19" s="9">
        <v>0</v>
      </c>
      <c r="G19" s="11">
        <f t="shared" si="1"/>
        <v>0</v>
      </c>
      <c r="H19" s="10">
        <v>31</v>
      </c>
      <c r="I19" s="11">
        <f t="shared" si="2"/>
        <v>55.800000000000004</v>
      </c>
      <c r="J19" s="9">
        <v>5</v>
      </c>
      <c r="K19" s="12">
        <f t="shared" si="3"/>
        <v>70</v>
      </c>
      <c r="L19" s="11">
        <v>0</v>
      </c>
      <c r="M19" s="9">
        <v>5</v>
      </c>
      <c r="N19" s="12">
        <f t="shared" si="4"/>
        <v>70</v>
      </c>
      <c r="O19" s="12">
        <v>0</v>
      </c>
      <c r="P19" s="9">
        <v>0</v>
      </c>
      <c r="Q19" s="12">
        <f t="shared" si="5"/>
        <v>0</v>
      </c>
      <c r="R19" s="12">
        <f>P19*17.5</f>
        <v>0</v>
      </c>
      <c r="S19" s="18">
        <f t="shared" si="6"/>
        <v>246.17000000000002</v>
      </c>
    </row>
    <row r="20" spans="1:19" ht="20.100000000000001" customHeight="1">
      <c r="A20" s="13">
        <v>13</v>
      </c>
      <c r="B20" s="20" t="s">
        <v>71</v>
      </c>
      <c r="C20" s="9" t="s">
        <v>138</v>
      </c>
      <c r="D20" s="10">
        <v>19</v>
      </c>
      <c r="E20" s="11">
        <f t="shared" si="0"/>
        <v>41.61</v>
      </c>
      <c r="F20" s="9">
        <v>29</v>
      </c>
      <c r="G20" s="11">
        <f t="shared" si="1"/>
        <v>63.51</v>
      </c>
      <c r="H20" s="10">
        <v>0</v>
      </c>
      <c r="I20" s="11">
        <f t="shared" si="2"/>
        <v>0</v>
      </c>
      <c r="J20" s="9">
        <v>5</v>
      </c>
      <c r="K20" s="12">
        <f t="shared" si="3"/>
        <v>70</v>
      </c>
      <c r="L20" s="11">
        <v>0</v>
      </c>
      <c r="M20" s="9">
        <v>0</v>
      </c>
      <c r="N20" s="12">
        <f t="shared" si="4"/>
        <v>0</v>
      </c>
      <c r="O20" s="12">
        <v>0</v>
      </c>
      <c r="P20" s="9">
        <v>5</v>
      </c>
      <c r="Q20" s="12">
        <f t="shared" si="5"/>
        <v>70</v>
      </c>
      <c r="R20" s="12">
        <v>0</v>
      </c>
      <c r="S20" s="18">
        <f t="shared" si="6"/>
        <v>245.12</v>
      </c>
    </row>
    <row r="21" spans="1:19" ht="20.100000000000001" customHeight="1">
      <c r="A21" s="13">
        <v>14</v>
      </c>
      <c r="B21" s="20" t="s">
        <v>56</v>
      </c>
      <c r="C21" s="9" t="s">
        <v>124</v>
      </c>
      <c r="D21" s="10">
        <v>23</v>
      </c>
      <c r="E21" s="11">
        <f t="shared" si="0"/>
        <v>50.37</v>
      </c>
      <c r="F21" s="9">
        <v>31</v>
      </c>
      <c r="G21" s="11">
        <f t="shared" si="1"/>
        <v>67.89</v>
      </c>
      <c r="H21" s="10">
        <v>0</v>
      </c>
      <c r="I21" s="11">
        <f t="shared" si="2"/>
        <v>0</v>
      </c>
      <c r="J21" s="9">
        <v>5</v>
      </c>
      <c r="K21" s="12">
        <f t="shared" si="3"/>
        <v>70</v>
      </c>
      <c r="L21" s="11">
        <v>0</v>
      </c>
      <c r="M21" s="9">
        <v>0</v>
      </c>
      <c r="N21" s="12">
        <f t="shared" si="4"/>
        <v>0</v>
      </c>
      <c r="O21" s="12">
        <v>0</v>
      </c>
      <c r="P21" s="9">
        <v>4</v>
      </c>
      <c r="Q21" s="12">
        <f t="shared" si="5"/>
        <v>56</v>
      </c>
      <c r="R21" s="12">
        <v>0</v>
      </c>
      <c r="S21" s="18">
        <f t="shared" si="6"/>
        <v>244.26</v>
      </c>
    </row>
    <row r="22" spans="1:19" ht="20.100000000000001" customHeight="1">
      <c r="A22" s="13">
        <v>15</v>
      </c>
      <c r="B22" s="20" t="s">
        <v>41</v>
      </c>
      <c r="C22" s="9" t="s">
        <v>109</v>
      </c>
      <c r="D22" s="10">
        <v>20</v>
      </c>
      <c r="E22" s="11">
        <f t="shared" si="0"/>
        <v>43.8</v>
      </c>
      <c r="F22" s="9">
        <v>32</v>
      </c>
      <c r="G22" s="11">
        <f t="shared" si="1"/>
        <v>70.08</v>
      </c>
      <c r="H22" s="10">
        <v>0</v>
      </c>
      <c r="I22" s="11">
        <f t="shared" si="2"/>
        <v>0</v>
      </c>
      <c r="J22" s="9">
        <v>4</v>
      </c>
      <c r="K22" s="12">
        <f t="shared" si="3"/>
        <v>56</v>
      </c>
      <c r="L22" s="11">
        <v>0</v>
      </c>
      <c r="M22" s="9">
        <v>0</v>
      </c>
      <c r="N22" s="12">
        <f t="shared" si="4"/>
        <v>0</v>
      </c>
      <c r="O22" s="12">
        <v>0</v>
      </c>
      <c r="P22" s="9">
        <v>5</v>
      </c>
      <c r="Q22" s="12">
        <f t="shared" si="5"/>
        <v>70</v>
      </c>
      <c r="R22" s="12">
        <v>0</v>
      </c>
      <c r="S22" s="18">
        <f t="shared" si="6"/>
        <v>239.88</v>
      </c>
    </row>
    <row r="23" spans="1:19" ht="20.100000000000001" customHeight="1">
      <c r="A23" s="13">
        <v>16</v>
      </c>
      <c r="B23" s="20" t="s">
        <v>58</v>
      </c>
      <c r="C23" s="9" t="s">
        <v>157</v>
      </c>
      <c r="D23" s="10">
        <v>22</v>
      </c>
      <c r="E23" s="11">
        <f t="shared" si="0"/>
        <v>48.18</v>
      </c>
      <c r="F23" s="9">
        <v>0</v>
      </c>
      <c r="G23" s="11">
        <f t="shared" si="1"/>
        <v>0</v>
      </c>
      <c r="H23" s="10">
        <v>36</v>
      </c>
      <c r="I23" s="11">
        <f t="shared" si="2"/>
        <v>64.8</v>
      </c>
      <c r="J23" s="9">
        <v>4</v>
      </c>
      <c r="K23" s="12">
        <f t="shared" si="3"/>
        <v>56</v>
      </c>
      <c r="L23" s="11">
        <v>0</v>
      </c>
      <c r="M23" s="9">
        <v>5</v>
      </c>
      <c r="N23" s="12">
        <f t="shared" si="4"/>
        <v>70</v>
      </c>
      <c r="O23" s="12">
        <v>0</v>
      </c>
      <c r="P23" s="9">
        <v>0</v>
      </c>
      <c r="Q23" s="12">
        <f t="shared" si="5"/>
        <v>0</v>
      </c>
      <c r="R23" s="12">
        <f>P23*17.5</f>
        <v>0</v>
      </c>
      <c r="S23" s="18">
        <f t="shared" si="6"/>
        <v>238.98</v>
      </c>
    </row>
    <row r="24" spans="1:19" ht="20.100000000000001" customHeight="1">
      <c r="A24" s="13">
        <v>17</v>
      </c>
      <c r="B24" s="20" t="s">
        <v>69</v>
      </c>
      <c r="C24" s="9" t="s">
        <v>136</v>
      </c>
      <c r="D24" s="10">
        <v>20</v>
      </c>
      <c r="E24" s="11">
        <f t="shared" si="0"/>
        <v>43.8</v>
      </c>
      <c r="F24" s="9">
        <v>31</v>
      </c>
      <c r="G24" s="11">
        <f t="shared" si="1"/>
        <v>67.89</v>
      </c>
      <c r="H24" s="10">
        <v>0</v>
      </c>
      <c r="I24" s="11">
        <f t="shared" si="2"/>
        <v>0</v>
      </c>
      <c r="J24" s="9">
        <v>4</v>
      </c>
      <c r="K24" s="12">
        <f t="shared" si="3"/>
        <v>56</v>
      </c>
      <c r="L24" s="11">
        <v>0</v>
      </c>
      <c r="M24" s="9">
        <v>0</v>
      </c>
      <c r="N24" s="12">
        <f t="shared" si="4"/>
        <v>0</v>
      </c>
      <c r="O24" s="12">
        <v>0</v>
      </c>
      <c r="P24" s="9">
        <v>5</v>
      </c>
      <c r="Q24" s="12">
        <f t="shared" si="5"/>
        <v>70</v>
      </c>
      <c r="R24" s="12">
        <v>0</v>
      </c>
      <c r="S24" s="18">
        <f t="shared" si="6"/>
        <v>237.69</v>
      </c>
    </row>
    <row r="25" spans="1:19" ht="20.100000000000001" customHeight="1">
      <c r="A25" s="13">
        <v>18</v>
      </c>
      <c r="B25" s="20" t="s">
        <v>62</v>
      </c>
      <c r="C25" s="9" t="s">
        <v>129</v>
      </c>
      <c r="D25" s="10">
        <v>25</v>
      </c>
      <c r="E25" s="11">
        <f t="shared" si="0"/>
        <v>54.75</v>
      </c>
      <c r="F25" s="9">
        <v>0</v>
      </c>
      <c r="G25" s="11">
        <f t="shared" si="1"/>
        <v>0</v>
      </c>
      <c r="H25" s="10">
        <v>31</v>
      </c>
      <c r="I25" s="11">
        <f t="shared" si="2"/>
        <v>55.800000000000004</v>
      </c>
      <c r="J25" s="9">
        <v>5</v>
      </c>
      <c r="K25" s="12">
        <f t="shared" si="3"/>
        <v>70</v>
      </c>
      <c r="L25" s="11">
        <v>0</v>
      </c>
      <c r="M25" s="9">
        <v>4</v>
      </c>
      <c r="N25" s="12">
        <f t="shared" si="4"/>
        <v>56</v>
      </c>
      <c r="O25" s="12">
        <v>0</v>
      </c>
      <c r="P25" s="9">
        <v>0</v>
      </c>
      <c r="Q25" s="12">
        <f t="shared" si="5"/>
        <v>0</v>
      </c>
      <c r="R25" s="12">
        <f>P25*17.5</f>
        <v>0</v>
      </c>
      <c r="S25" s="18">
        <f t="shared" si="6"/>
        <v>236.55</v>
      </c>
    </row>
    <row r="26" spans="1:19" ht="20.100000000000001" customHeight="1">
      <c r="A26" s="13">
        <v>19</v>
      </c>
      <c r="B26" s="20" t="s">
        <v>80</v>
      </c>
      <c r="C26" s="9" t="s">
        <v>147</v>
      </c>
      <c r="D26" s="10">
        <v>27</v>
      </c>
      <c r="E26" s="11">
        <f t="shared" si="0"/>
        <v>59.129999999999995</v>
      </c>
      <c r="F26" s="9">
        <v>0</v>
      </c>
      <c r="G26" s="11">
        <f t="shared" si="1"/>
        <v>0</v>
      </c>
      <c r="H26" s="10">
        <v>28</v>
      </c>
      <c r="I26" s="11">
        <f t="shared" si="2"/>
        <v>50.4</v>
      </c>
      <c r="J26" s="9">
        <v>5</v>
      </c>
      <c r="K26" s="12">
        <f t="shared" si="3"/>
        <v>70</v>
      </c>
      <c r="L26" s="11">
        <v>0</v>
      </c>
      <c r="M26" s="9">
        <v>4</v>
      </c>
      <c r="N26" s="12">
        <f t="shared" si="4"/>
        <v>56</v>
      </c>
      <c r="O26" s="12">
        <v>0</v>
      </c>
      <c r="P26" s="9">
        <v>0</v>
      </c>
      <c r="Q26" s="12">
        <f t="shared" si="5"/>
        <v>0</v>
      </c>
      <c r="R26" s="12">
        <f>P26*17.5</f>
        <v>0</v>
      </c>
      <c r="S26" s="18">
        <f t="shared" si="6"/>
        <v>235.53</v>
      </c>
    </row>
    <row r="27" spans="1:19" ht="20.100000000000001" customHeight="1">
      <c r="A27" s="13">
        <v>20</v>
      </c>
      <c r="B27" s="20" t="s">
        <v>75</v>
      </c>
      <c r="C27" s="9" t="s">
        <v>142</v>
      </c>
      <c r="D27" s="10">
        <v>21</v>
      </c>
      <c r="E27" s="11">
        <f t="shared" si="0"/>
        <v>45.99</v>
      </c>
      <c r="F27" s="9">
        <v>29</v>
      </c>
      <c r="G27" s="11">
        <f t="shared" si="1"/>
        <v>63.51</v>
      </c>
      <c r="H27" s="10">
        <v>0</v>
      </c>
      <c r="I27" s="11">
        <f t="shared" si="2"/>
        <v>0</v>
      </c>
      <c r="J27" s="9">
        <v>4</v>
      </c>
      <c r="K27" s="12">
        <f t="shared" si="3"/>
        <v>56</v>
      </c>
      <c r="L27" s="11">
        <v>0</v>
      </c>
      <c r="M27" s="9">
        <v>0</v>
      </c>
      <c r="N27" s="12">
        <f t="shared" si="4"/>
        <v>0</v>
      </c>
      <c r="O27" s="12">
        <v>0</v>
      </c>
      <c r="P27" s="9">
        <v>5</v>
      </c>
      <c r="Q27" s="12">
        <f t="shared" si="5"/>
        <v>70</v>
      </c>
      <c r="R27" s="12">
        <v>0</v>
      </c>
      <c r="S27" s="18">
        <f t="shared" si="6"/>
        <v>235.5</v>
      </c>
    </row>
    <row r="28" spans="1:19" ht="20.100000000000001" customHeight="1">
      <c r="A28" s="13">
        <v>21</v>
      </c>
      <c r="B28" s="20" t="s">
        <v>81</v>
      </c>
      <c r="C28" s="9" t="s">
        <v>148</v>
      </c>
      <c r="D28" s="10">
        <v>22</v>
      </c>
      <c r="E28" s="11">
        <f t="shared" si="0"/>
        <v>48.18</v>
      </c>
      <c r="F28" s="9">
        <v>0</v>
      </c>
      <c r="G28" s="11">
        <f t="shared" si="1"/>
        <v>0</v>
      </c>
      <c r="H28" s="10">
        <v>33</v>
      </c>
      <c r="I28" s="11">
        <f t="shared" si="2"/>
        <v>59.4</v>
      </c>
      <c r="J28" s="9">
        <v>5</v>
      </c>
      <c r="K28" s="12">
        <f t="shared" si="3"/>
        <v>70</v>
      </c>
      <c r="L28" s="11">
        <v>0</v>
      </c>
      <c r="M28" s="9">
        <v>4</v>
      </c>
      <c r="N28" s="12">
        <f t="shared" si="4"/>
        <v>56</v>
      </c>
      <c r="O28" s="12">
        <v>0</v>
      </c>
      <c r="P28" s="9">
        <v>0</v>
      </c>
      <c r="Q28" s="12">
        <f t="shared" si="5"/>
        <v>0</v>
      </c>
      <c r="R28" s="12">
        <f>P28*17.5</f>
        <v>0</v>
      </c>
      <c r="S28" s="18">
        <f t="shared" si="6"/>
        <v>233.57999999999998</v>
      </c>
    </row>
    <row r="29" spans="1:19" ht="20.100000000000001" customHeight="1">
      <c r="A29" s="13">
        <v>22</v>
      </c>
      <c r="B29" s="20" t="s">
        <v>38</v>
      </c>
      <c r="C29" s="9" t="s">
        <v>106</v>
      </c>
      <c r="D29" s="10">
        <v>21</v>
      </c>
      <c r="E29" s="11">
        <f t="shared" si="0"/>
        <v>45.99</v>
      </c>
      <c r="F29" s="9">
        <v>28</v>
      </c>
      <c r="G29" s="11">
        <f t="shared" si="1"/>
        <v>61.32</v>
      </c>
      <c r="H29" s="10">
        <v>0</v>
      </c>
      <c r="I29" s="11">
        <f t="shared" si="2"/>
        <v>0</v>
      </c>
      <c r="J29" s="9">
        <v>4</v>
      </c>
      <c r="K29" s="12">
        <f t="shared" si="3"/>
        <v>56</v>
      </c>
      <c r="L29" s="11">
        <v>0</v>
      </c>
      <c r="M29" s="9">
        <v>0</v>
      </c>
      <c r="N29" s="12">
        <f t="shared" si="4"/>
        <v>0</v>
      </c>
      <c r="O29" s="12">
        <v>0</v>
      </c>
      <c r="P29" s="9">
        <v>5</v>
      </c>
      <c r="Q29" s="12">
        <f t="shared" si="5"/>
        <v>70</v>
      </c>
      <c r="R29" s="12">
        <v>0</v>
      </c>
      <c r="S29" s="18">
        <f t="shared" si="6"/>
        <v>233.31</v>
      </c>
    </row>
    <row r="30" spans="1:19" ht="20.100000000000001" customHeight="1">
      <c r="A30" s="13">
        <v>23</v>
      </c>
      <c r="B30" s="20" t="s">
        <v>39</v>
      </c>
      <c r="C30" s="9" t="s">
        <v>108</v>
      </c>
      <c r="D30" s="10">
        <v>23</v>
      </c>
      <c r="E30" s="11">
        <f t="shared" si="0"/>
        <v>50.37</v>
      </c>
      <c r="F30" s="9">
        <v>25</v>
      </c>
      <c r="G30" s="11">
        <f t="shared" si="1"/>
        <v>54.75</v>
      </c>
      <c r="H30" s="10">
        <v>0</v>
      </c>
      <c r="I30" s="11">
        <f t="shared" si="2"/>
        <v>0</v>
      </c>
      <c r="J30" s="9">
        <v>5</v>
      </c>
      <c r="K30" s="12">
        <f t="shared" si="3"/>
        <v>70</v>
      </c>
      <c r="L30" s="11">
        <v>0</v>
      </c>
      <c r="M30" s="9">
        <v>0</v>
      </c>
      <c r="N30" s="12">
        <f t="shared" si="4"/>
        <v>0</v>
      </c>
      <c r="O30" s="12">
        <v>0</v>
      </c>
      <c r="P30" s="9">
        <v>4</v>
      </c>
      <c r="Q30" s="12">
        <f t="shared" si="5"/>
        <v>56</v>
      </c>
      <c r="R30" s="12">
        <v>0</v>
      </c>
      <c r="S30" s="18">
        <f t="shared" si="6"/>
        <v>231.12</v>
      </c>
    </row>
    <row r="31" spans="1:19" ht="20.100000000000001" customHeight="1">
      <c r="A31" s="13">
        <v>24</v>
      </c>
      <c r="B31" s="20" t="s">
        <v>76</v>
      </c>
      <c r="C31" s="9" t="s">
        <v>143</v>
      </c>
      <c r="D31" s="10">
        <v>18</v>
      </c>
      <c r="E31" s="11">
        <f t="shared" si="0"/>
        <v>39.42</v>
      </c>
      <c r="F31" s="9">
        <v>30</v>
      </c>
      <c r="G31" s="11">
        <f t="shared" si="1"/>
        <v>65.7</v>
      </c>
      <c r="H31" s="10">
        <v>0</v>
      </c>
      <c r="I31" s="11">
        <f t="shared" si="2"/>
        <v>0</v>
      </c>
      <c r="J31" s="9">
        <v>4</v>
      </c>
      <c r="K31" s="12">
        <f t="shared" si="3"/>
        <v>56</v>
      </c>
      <c r="L31" s="11">
        <v>0</v>
      </c>
      <c r="M31" s="9">
        <v>0</v>
      </c>
      <c r="N31" s="12">
        <f t="shared" si="4"/>
        <v>0</v>
      </c>
      <c r="O31" s="12">
        <v>0</v>
      </c>
      <c r="P31" s="9">
        <v>5</v>
      </c>
      <c r="Q31" s="12">
        <f t="shared" si="5"/>
        <v>70</v>
      </c>
      <c r="R31" s="12">
        <v>0</v>
      </c>
      <c r="S31" s="18">
        <f t="shared" si="6"/>
        <v>231.12</v>
      </c>
    </row>
    <row r="32" spans="1:19" s="1" customFormat="1" ht="20.100000000000001" customHeight="1">
      <c r="A32" s="13">
        <v>25</v>
      </c>
      <c r="B32" s="21" t="s">
        <v>93</v>
      </c>
      <c r="C32" s="13" t="s">
        <v>163</v>
      </c>
      <c r="D32" s="13">
        <v>20</v>
      </c>
      <c r="E32" s="11">
        <f t="shared" si="0"/>
        <v>43.8</v>
      </c>
      <c r="F32" s="13">
        <v>28</v>
      </c>
      <c r="G32" s="11">
        <f t="shared" si="1"/>
        <v>61.32</v>
      </c>
      <c r="H32" s="13">
        <v>0</v>
      </c>
      <c r="I32" s="11">
        <f t="shared" si="2"/>
        <v>0</v>
      </c>
      <c r="J32" s="13">
        <v>4</v>
      </c>
      <c r="K32" s="12">
        <f t="shared" si="3"/>
        <v>56</v>
      </c>
      <c r="L32" s="11">
        <v>0</v>
      </c>
      <c r="M32" s="13">
        <v>0</v>
      </c>
      <c r="N32" s="12">
        <f t="shared" si="4"/>
        <v>0</v>
      </c>
      <c r="O32" s="12">
        <v>0</v>
      </c>
      <c r="P32" s="13">
        <v>5</v>
      </c>
      <c r="Q32" s="12">
        <f t="shared" si="5"/>
        <v>70</v>
      </c>
      <c r="R32" s="12">
        <v>0</v>
      </c>
      <c r="S32" s="19">
        <f t="shared" si="6"/>
        <v>231.12</v>
      </c>
    </row>
    <row r="33" spans="1:19" s="1" customFormat="1" ht="20.100000000000001" customHeight="1">
      <c r="A33" s="13">
        <v>26</v>
      </c>
      <c r="B33" s="21" t="s">
        <v>50</v>
      </c>
      <c r="C33" s="13" t="s">
        <v>118</v>
      </c>
      <c r="D33" s="13">
        <v>21</v>
      </c>
      <c r="E33" s="11">
        <f t="shared" si="0"/>
        <v>45.99</v>
      </c>
      <c r="F33" s="13">
        <v>27</v>
      </c>
      <c r="G33" s="11">
        <f t="shared" si="1"/>
        <v>59.129999999999995</v>
      </c>
      <c r="H33" s="13">
        <v>0</v>
      </c>
      <c r="I33" s="11">
        <f t="shared" si="2"/>
        <v>0</v>
      </c>
      <c r="J33" s="13">
        <v>4</v>
      </c>
      <c r="K33" s="12">
        <f t="shared" si="3"/>
        <v>56</v>
      </c>
      <c r="L33" s="11">
        <v>0</v>
      </c>
      <c r="M33" s="13">
        <v>0</v>
      </c>
      <c r="N33" s="12">
        <f t="shared" si="4"/>
        <v>0</v>
      </c>
      <c r="O33" s="12">
        <v>0</v>
      </c>
      <c r="P33" s="13">
        <v>5</v>
      </c>
      <c r="Q33" s="12">
        <f t="shared" si="5"/>
        <v>70</v>
      </c>
      <c r="R33" s="12">
        <v>0</v>
      </c>
      <c r="S33" s="19">
        <f t="shared" si="6"/>
        <v>231.12</v>
      </c>
    </row>
    <row r="34" spans="1:19" ht="20.100000000000001" customHeight="1">
      <c r="A34" s="13">
        <v>27</v>
      </c>
      <c r="B34" s="20" t="s">
        <v>51</v>
      </c>
      <c r="C34" s="9" t="s">
        <v>119</v>
      </c>
      <c r="D34" s="10">
        <v>20</v>
      </c>
      <c r="E34" s="11">
        <f t="shared" si="0"/>
        <v>43.8</v>
      </c>
      <c r="F34" s="9">
        <v>0</v>
      </c>
      <c r="G34" s="11">
        <f t="shared" si="1"/>
        <v>0</v>
      </c>
      <c r="H34" s="10">
        <v>33</v>
      </c>
      <c r="I34" s="11">
        <f t="shared" si="2"/>
        <v>59.4</v>
      </c>
      <c r="J34" s="9">
        <v>5</v>
      </c>
      <c r="K34" s="12">
        <f t="shared" si="3"/>
        <v>70</v>
      </c>
      <c r="L34" s="11">
        <v>0</v>
      </c>
      <c r="M34" s="9">
        <v>4</v>
      </c>
      <c r="N34" s="12">
        <f t="shared" si="4"/>
        <v>56</v>
      </c>
      <c r="O34" s="12">
        <v>0</v>
      </c>
      <c r="P34" s="9">
        <v>0</v>
      </c>
      <c r="Q34" s="12">
        <f t="shared" si="5"/>
        <v>0</v>
      </c>
      <c r="R34" s="12">
        <f>P34*17.5</f>
        <v>0</v>
      </c>
      <c r="S34" s="18">
        <f t="shared" si="6"/>
        <v>229.2</v>
      </c>
    </row>
    <row r="35" spans="1:19" ht="20.100000000000001" customHeight="1">
      <c r="A35" s="13">
        <v>28</v>
      </c>
      <c r="B35" s="20" t="s">
        <v>54</v>
      </c>
      <c r="C35" s="9" t="s">
        <v>122</v>
      </c>
      <c r="D35" s="10">
        <v>18</v>
      </c>
      <c r="E35" s="11">
        <f t="shared" si="0"/>
        <v>39.42</v>
      </c>
      <c r="F35" s="9">
        <v>29</v>
      </c>
      <c r="G35" s="11">
        <f t="shared" si="1"/>
        <v>63.51</v>
      </c>
      <c r="H35" s="10">
        <v>0</v>
      </c>
      <c r="I35" s="11">
        <f t="shared" si="2"/>
        <v>0</v>
      </c>
      <c r="J35" s="9">
        <v>4</v>
      </c>
      <c r="K35" s="12">
        <f t="shared" si="3"/>
        <v>56</v>
      </c>
      <c r="L35" s="11">
        <v>0</v>
      </c>
      <c r="M35" s="9">
        <v>0</v>
      </c>
      <c r="N35" s="12">
        <f t="shared" si="4"/>
        <v>0</v>
      </c>
      <c r="O35" s="12">
        <v>0</v>
      </c>
      <c r="P35" s="9">
        <v>5</v>
      </c>
      <c r="Q35" s="12">
        <f t="shared" si="5"/>
        <v>70</v>
      </c>
      <c r="R35" s="12">
        <v>0</v>
      </c>
      <c r="S35" s="18">
        <f t="shared" si="6"/>
        <v>228.93</v>
      </c>
    </row>
    <row r="36" spans="1:19" ht="20.100000000000001" customHeight="1">
      <c r="A36" s="13">
        <v>29</v>
      </c>
      <c r="B36" s="20" t="s">
        <v>83</v>
      </c>
      <c r="C36" s="9" t="s">
        <v>150</v>
      </c>
      <c r="D36" s="10">
        <v>17</v>
      </c>
      <c r="E36" s="11">
        <f t="shared" si="0"/>
        <v>37.229999999999997</v>
      </c>
      <c r="F36" s="9">
        <v>30</v>
      </c>
      <c r="G36" s="11">
        <f t="shared" si="1"/>
        <v>65.7</v>
      </c>
      <c r="H36" s="10">
        <v>0</v>
      </c>
      <c r="I36" s="11">
        <f t="shared" si="2"/>
        <v>0</v>
      </c>
      <c r="J36" s="9">
        <v>4</v>
      </c>
      <c r="K36" s="12">
        <f t="shared" si="3"/>
        <v>56</v>
      </c>
      <c r="L36" s="11">
        <v>0</v>
      </c>
      <c r="M36" s="9">
        <v>0</v>
      </c>
      <c r="N36" s="12">
        <f t="shared" si="4"/>
        <v>0</v>
      </c>
      <c r="O36" s="12">
        <v>0</v>
      </c>
      <c r="P36" s="9">
        <v>5</v>
      </c>
      <c r="Q36" s="12">
        <f t="shared" si="5"/>
        <v>70</v>
      </c>
      <c r="R36" s="12">
        <v>0</v>
      </c>
      <c r="S36" s="18">
        <f t="shared" si="6"/>
        <v>228.93</v>
      </c>
    </row>
    <row r="37" spans="1:19" ht="20.100000000000001" customHeight="1">
      <c r="A37" s="13">
        <v>30</v>
      </c>
      <c r="B37" s="20" t="s">
        <v>31</v>
      </c>
      <c r="C37" s="9" t="s">
        <v>155</v>
      </c>
      <c r="D37" s="10">
        <v>23</v>
      </c>
      <c r="E37" s="11">
        <f t="shared" si="0"/>
        <v>50.37</v>
      </c>
      <c r="F37" s="9">
        <v>0</v>
      </c>
      <c r="G37" s="11">
        <f t="shared" si="1"/>
        <v>0</v>
      </c>
      <c r="H37" s="10">
        <v>29</v>
      </c>
      <c r="I37" s="11">
        <f t="shared" si="2"/>
        <v>52.2</v>
      </c>
      <c r="J37" s="9">
        <v>5</v>
      </c>
      <c r="K37" s="12">
        <f t="shared" si="3"/>
        <v>70</v>
      </c>
      <c r="L37" s="11">
        <v>0</v>
      </c>
      <c r="M37" s="9">
        <v>4</v>
      </c>
      <c r="N37" s="12">
        <f t="shared" si="4"/>
        <v>56</v>
      </c>
      <c r="O37" s="12">
        <v>0</v>
      </c>
      <c r="P37" s="9">
        <v>0</v>
      </c>
      <c r="Q37" s="12">
        <f t="shared" si="5"/>
        <v>0</v>
      </c>
      <c r="R37" s="12">
        <f>P37*17.5</f>
        <v>0</v>
      </c>
      <c r="S37" s="18">
        <f t="shared" si="6"/>
        <v>228.57</v>
      </c>
    </row>
    <row r="38" spans="1:19" ht="20.100000000000001" customHeight="1">
      <c r="A38" s="13">
        <v>31</v>
      </c>
      <c r="B38" s="20" t="s">
        <v>73</v>
      </c>
      <c r="C38" s="9" t="s">
        <v>140</v>
      </c>
      <c r="D38" s="10">
        <v>20</v>
      </c>
      <c r="E38" s="11">
        <f t="shared" si="0"/>
        <v>43.8</v>
      </c>
      <c r="F38" s="9">
        <v>0</v>
      </c>
      <c r="G38" s="11">
        <f t="shared" si="1"/>
        <v>0</v>
      </c>
      <c r="H38" s="10">
        <v>32</v>
      </c>
      <c r="I38" s="11">
        <f t="shared" si="2"/>
        <v>57.6</v>
      </c>
      <c r="J38" s="9">
        <v>5</v>
      </c>
      <c r="K38" s="12">
        <f t="shared" si="3"/>
        <v>70</v>
      </c>
      <c r="L38" s="11">
        <v>0</v>
      </c>
      <c r="M38" s="9">
        <v>4</v>
      </c>
      <c r="N38" s="12">
        <f t="shared" si="4"/>
        <v>56</v>
      </c>
      <c r="O38" s="12">
        <v>0</v>
      </c>
      <c r="P38" s="9">
        <v>0</v>
      </c>
      <c r="Q38" s="12">
        <f t="shared" si="5"/>
        <v>0</v>
      </c>
      <c r="R38" s="12">
        <f>P38*17.5</f>
        <v>0</v>
      </c>
      <c r="S38" s="18">
        <f t="shared" si="6"/>
        <v>227.4</v>
      </c>
    </row>
    <row r="39" spans="1:19" ht="20.100000000000001" customHeight="1">
      <c r="A39" s="13">
        <v>32</v>
      </c>
      <c r="B39" s="20" t="s">
        <v>88</v>
      </c>
      <c r="C39" s="9" t="s">
        <v>158</v>
      </c>
      <c r="D39" s="10">
        <v>20</v>
      </c>
      <c r="E39" s="11">
        <f t="shared" si="0"/>
        <v>43.8</v>
      </c>
      <c r="F39" s="9">
        <v>0</v>
      </c>
      <c r="G39" s="11">
        <f t="shared" si="1"/>
        <v>0</v>
      </c>
      <c r="H39" s="10">
        <v>32</v>
      </c>
      <c r="I39" s="11">
        <f t="shared" si="2"/>
        <v>57.6</v>
      </c>
      <c r="J39" s="9">
        <v>4</v>
      </c>
      <c r="K39" s="12">
        <f t="shared" si="3"/>
        <v>56</v>
      </c>
      <c r="L39" s="11">
        <v>0</v>
      </c>
      <c r="M39" s="9">
        <v>5</v>
      </c>
      <c r="N39" s="12">
        <f t="shared" si="4"/>
        <v>70</v>
      </c>
      <c r="O39" s="12">
        <v>0</v>
      </c>
      <c r="P39" s="9">
        <v>0</v>
      </c>
      <c r="Q39" s="12">
        <f t="shared" si="5"/>
        <v>0</v>
      </c>
      <c r="R39" s="12">
        <f>P39*17.5</f>
        <v>0</v>
      </c>
      <c r="S39" s="18">
        <f t="shared" si="6"/>
        <v>227.4</v>
      </c>
    </row>
    <row r="40" spans="1:19" s="1" customFormat="1" ht="20.100000000000001" customHeight="1">
      <c r="A40" s="13">
        <v>33</v>
      </c>
      <c r="B40" s="21" t="s">
        <v>72</v>
      </c>
      <c r="C40" s="13" t="s">
        <v>139</v>
      </c>
      <c r="D40" s="13">
        <v>16</v>
      </c>
      <c r="E40" s="11">
        <f t="shared" si="0"/>
        <v>35.04</v>
      </c>
      <c r="F40" s="13">
        <v>29</v>
      </c>
      <c r="G40" s="11">
        <f t="shared" si="1"/>
        <v>63.51</v>
      </c>
      <c r="H40" s="13">
        <v>0</v>
      </c>
      <c r="I40" s="11">
        <f t="shared" si="2"/>
        <v>0</v>
      </c>
      <c r="J40" s="13">
        <v>4</v>
      </c>
      <c r="K40" s="12">
        <f t="shared" si="3"/>
        <v>56</v>
      </c>
      <c r="L40" s="11">
        <v>0</v>
      </c>
      <c r="M40" s="13">
        <v>0</v>
      </c>
      <c r="N40" s="12">
        <f t="shared" si="4"/>
        <v>0</v>
      </c>
      <c r="O40" s="12">
        <v>0</v>
      </c>
      <c r="P40" s="13">
        <v>5</v>
      </c>
      <c r="Q40" s="12">
        <f t="shared" si="5"/>
        <v>70</v>
      </c>
      <c r="R40" s="12">
        <v>0</v>
      </c>
      <c r="S40" s="18">
        <f t="shared" ref="S40" si="7">E40+G40+I40+K40++L40+N40+O40+Q40+R40</f>
        <v>224.55</v>
      </c>
    </row>
    <row r="41" spans="1:19" ht="20.100000000000001" customHeight="1">
      <c r="A41" s="13">
        <v>34</v>
      </c>
      <c r="B41" s="20" t="s">
        <v>66</v>
      </c>
      <c r="C41" s="9" t="s">
        <v>133</v>
      </c>
      <c r="D41" s="10">
        <v>19</v>
      </c>
      <c r="E41" s="11">
        <f t="shared" ref="E41:E71" si="8">D41*2.19</f>
        <v>41.61</v>
      </c>
      <c r="F41" s="9">
        <v>26</v>
      </c>
      <c r="G41" s="11">
        <f t="shared" ref="G41:G71" si="9">F41*2.19</f>
        <v>56.94</v>
      </c>
      <c r="H41" s="10">
        <v>0</v>
      </c>
      <c r="I41" s="11">
        <f t="shared" ref="I41:I71" si="10">H41*1.8</f>
        <v>0</v>
      </c>
      <c r="J41" s="9">
        <v>4</v>
      </c>
      <c r="K41" s="12">
        <f t="shared" ref="K41:K71" si="11">J41*14</f>
        <v>56</v>
      </c>
      <c r="L41" s="11">
        <v>0</v>
      </c>
      <c r="M41" s="9">
        <v>0</v>
      </c>
      <c r="N41" s="12">
        <f t="shared" ref="N41:N71" si="12">M41*14</f>
        <v>0</v>
      </c>
      <c r="O41" s="12">
        <v>0</v>
      </c>
      <c r="P41" s="9">
        <v>5</v>
      </c>
      <c r="Q41" s="12">
        <f t="shared" ref="Q41:Q71" si="13">P41*14</f>
        <v>70</v>
      </c>
      <c r="R41" s="12">
        <v>0</v>
      </c>
      <c r="S41" s="18">
        <f t="shared" si="6"/>
        <v>224.55</v>
      </c>
    </row>
    <row r="42" spans="1:19" ht="20.100000000000001" customHeight="1">
      <c r="A42" s="13">
        <v>35</v>
      </c>
      <c r="B42" s="20" t="s">
        <v>61</v>
      </c>
      <c r="C42" s="9" t="s">
        <v>128</v>
      </c>
      <c r="D42" s="10">
        <v>14</v>
      </c>
      <c r="E42" s="11">
        <f t="shared" si="8"/>
        <v>30.66</v>
      </c>
      <c r="F42" s="9">
        <v>30</v>
      </c>
      <c r="G42" s="11">
        <f t="shared" si="9"/>
        <v>65.7</v>
      </c>
      <c r="H42" s="10">
        <v>0</v>
      </c>
      <c r="I42" s="11">
        <f t="shared" si="10"/>
        <v>0</v>
      </c>
      <c r="J42" s="9">
        <v>4</v>
      </c>
      <c r="K42" s="12">
        <f t="shared" si="11"/>
        <v>56</v>
      </c>
      <c r="L42" s="11">
        <v>0</v>
      </c>
      <c r="M42" s="9">
        <v>0</v>
      </c>
      <c r="N42" s="12">
        <f t="shared" si="12"/>
        <v>0</v>
      </c>
      <c r="O42" s="12">
        <v>0</v>
      </c>
      <c r="P42" s="9">
        <v>5</v>
      </c>
      <c r="Q42" s="12">
        <f t="shared" si="13"/>
        <v>70</v>
      </c>
      <c r="R42" s="12">
        <v>0</v>
      </c>
      <c r="S42" s="18">
        <f t="shared" ref="S42:S73" si="14">E42+G42+I42+K42++L42+N42+O42+Q42+R42</f>
        <v>222.36</v>
      </c>
    </row>
    <row r="43" spans="1:19" ht="20.100000000000001" customHeight="1">
      <c r="A43" s="13">
        <v>36</v>
      </c>
      <c r="B43" s="20" t="s">
        <v>55</v>
      </c>
      <c r="C43" s="9" t="s">
        <v>123</v>
      </c>
      <c r="D43" s="10">
        <v>15</v>
      </c>
      <c r="E43" s="11">
        <f t="shared" si="8"/>
        <v>32.85</v>
      </c>
      <c r="F43" s="9">
        <v>28</v>
      </c>
      <c r="G43" s="11">
        <f t="shared" si="9"/>
        <v>61.32</v>
      </c>
      <c r="H43" s="10">
        <v>0</v>
      </c>
      <c r="I43" s="11">
        <f t="shared" si="10"/>
        <v>0</v>
      </c>
      <c r="J43" s="9">
        <v>4</v>
      </c>
      <c r="K43" s="12">
        <f t="shared" si="11"/>
        <v>56</v>
      </c>
      <c r="L43" s="11">
        <v>0</v>
      </c>
      <c r="M43" s="9">
        <v>0</v>
      </c>
      <c r="N43" s="12">
        <f t="shared" si="12"/>
        <v>0</v>
      </c>
      <c r="O43" s="12">
        <v>0</v>
      </c>
      <c r="P43" s="9">
        <v>5</v>
      </c>
      <c r="Q43" s="12">
        <f t="shared" si="13"/>
        <v>70</v>
      </c>
      <c r="R43" s="12">
        <v>0</v>
      </c>
      <c r="S43" s="19">
        <f t="shared" si="14"/>
        <v>220.17000000000002</v>
      </c>
    </row>
    <row r="44" spans="1:19" ht="20.100000000000001" customHeight="1">
      <c r="A44" s="13">
        <v>37</v>
      </c>
      <c r="B44" s="20" t="s">
        <v>92</v>
      </c>
      <c r="C44" s="9" t="s">
        <v>162</v>
      </c>
      <c r="D44" s="9">
        <v>16</v>
      </c>
      <c r="E44" s="11">
        <f t="shared" si="8"/>
        <v>35.04</v>
      </c>
      <c r="F44" s="9">
        <v>27</v>
      </c>
      <c r="G44" s="11">
        <f t="shared" si="9"/>
        <v>59.129999999999995</v>
      </c>
      <c r="H44" s="9">
        <v>0</v>
      </c>
      <c r="I44" s="11">
        <f t="shared" si="10"/>
        <v>0</v>
      </c>
      <c r="J44" s="9">
        <v>4</v>
      </c>
      <c r="K44" s="12">
        <f t="shared" si="11"/>
        <v>56</v>
      </c>
      <c r="L44" s="11">
        <v>0</v>
      </c>
      <c r="M44" s="9">
        <v>0</v>
      </c>
      <c r="N44" s="12">
        <f t="shared" si="12"/>
        <v>0</v>
      </c>
      <c r="O44" s="12">
        <v>0</v>
      </c>
      <c r="P44" s="9">
        <v>5</v>
      </c>
      <c r="Q44" s="12">
        <f t="shared" si="13"/>
        <v>70</v>
      </c>
      <c r="R44" s="12">
        <v>0</v>
      </c>
      <c r="S44" s="18">
        <f t="shared" si="14"/>
        <v>220.17</v>
      </c>
    </row>
    <row r="45" spans="1:19" ht="20.100000000000001" customHeight="1">
      <c r="A45" s="13">
        <v>38</v>
      </c>
      <c r="B45" s="20" t="s">
        <v>45</v>
      </c>
      <c r="C45" s="9" t="s">
        <v>113</v>
      </c>
      <c r="D45" s="10">
        <v>24</v>
      </c>
      <c r="E45" s="11">
        <f t="shared" si="8"/>
        <v>52.56</v>
      </c>
      <c r="F45" s="9">
        <v>0</v>
      </c>
      <c r="G45" s="11">
        <f t="shared" si="9"/>
        <v>0</v>
      </c>
      <c r="H45" s="10">
        <v>23</v>
      </c>
      <c r="I45" s="11">
        <f t="shared" si="10"/>
        <v>41.4</v>
      </c>
      <c r="J45" s="9">
        <v>5</v>
      </c>
      <c r="K45" s="12">
        <f t="shared" si="11"/>
        <v>70</v>
      </c>
      <c r="L45" s="11">
        <v>0</v>
      </c>
      <c r="M45" s="9">
        <v>4</v>
      </c>
      <c r="N45" s="12">
        <f t="shared" si="12"/>
        <v>56</v>
      </c>
      <c r="O45" s="12">
        <v>0</v>
      </c>
      <c r="P45" s="9">
        <v>0</v>
      </c>
      <c r="Q45" s="12">
        <f t="shared" si="13"/>
        <v>0</v>
      </c>
      <c r="R45" s="12">
        <f>P45*17.5</f>
        <v>0</v>
      </c>
      <c r="S45" s="18">
        <f t="shared" si="14"/>
        <v>219.96</v>
      </c>
    </row>
    <row r="46" spans="1:19" ht="20.100000000000001" customHeight="1">
      <c r="A46" s="13">
        <v>39</v>
      </c>
      <c r="B46" s="20" t="s">
        <v>63</v>
      </c>
      <c r="C46" s="9" t="s">
        <v>130</v>
      </c>
      <c r="D46" s="10">
        <v>21</v>
      </c>
      <c r="E46" s="11">
        <f t="shared" si="8"/>
        <v>45.99</v>
      </c>
      <c r="F46" s="9">
        <v>0</v>
      </c>
      <c r="G46" s="11">
        <f t="shared" si="9"/>
        <v>0</v>
      </c>
      <c r="H46" s="10">
        <v>32</v>
      </c>
      <c r="I46" s="11">
        <f t="shared" si="10"/>
        <v>57.6</v>
      </c>
      <c r="J46" s="9">
        <v>4</v>
      </c>
      <c r="K46" s="12">
        <f t="shared" si="11"/>
        <v>56</v>
      </c>
      <c r="L46" s="11">
        <v>0</v>
      </c>
      <c r="M46" s="9">
        <v>4</v>
      </c>
      <c r="N46" s="12">
        <f t="shared" si="12"/>
        <v>56</v>
      </c>
      <c r="O46" s="12">
        <v>0</v>
      </c>
      <c r="P46" s="9">
        <v>0</v>
      </c>
      <c r="Q46" s="12">
        <f t="shared" si="13"/>
        <v>0</v>
      </c>
      <c r="R46" s="12">
        <f>P46*17.5</f>
        <v>0</v>
      </c>
      <c r="S46" s="18">
        <f t="shared" si="14"/>
        <v>215.59</v>
      </c>
    </row>
    <row r="47" spans="1:19" ht="20.100000000000001" customHeight="1">
      <c r="A47" s="13">
        <v>40</v>
      </c>
      <c r="B47" s="20" t="s">
        <v>49</v>
      </c>
      <c r="C47" s="9" t="s">
        <v>117</v>
      </c>
      <c r="D47" s="10">
        <v>12</v>
      </c>
      <c r="E47" s="11">
        <f t="shared" si="8"/>
        <v>26.28</v>
      </c>
      <c r="F47" s="9">
        <v>0</v>
      </c>
      <c r="G47" s="11">
        <f t="shared" si="9"/>
        <v>0</v>
      </c>
      <c r="H47" s="10">
        <v>35</v>
      </c>
      <c r="I47" s="11">
        <f t="shared" si="10"/>
        <v>63</v>
      </c>
      <c r="J47" s="9">
        <v>4</v>
      </c>
      <c r="K47" s="12">
        <f t="shared" si="11"/>
        <v>56</v>
      </c>
      <c r="L47" s="11">
        <v>0</v>
      </c>
      <c r="M47" s="9">
        <v>5</v>
      </c>
      <c r="N47" s="12">
        <f t="shared" si="12"/>
        <v>70</v>
      </c>
      <c r="O47" s="12">
        <v>0</v>
      </c>
      <c r="P47" s="9">
        <v>0</v>
      </c>
      <c r="Q47" s="12">
        <f t="shared" si="13"/>
        <v>0</v>
      </c>
      <c r="R47" s="12">
        <f>P47*17.5</f>
        <v>0</v>
      </c>
      <c r="S47" s="18">
        <f t="shared" si="14"/>
        <v>215.28</v>
      </c>
    </row>
    <row r="48" spans="1:19" ht="20.100000000000001" customHeight="1">
      <c r="A48" s="13">
        <v>41</v>
      </c>
      <c r="B48" s="20" t="s">
        <v>48</v>
      </c>
      <c r="C48" s="9" t="s">
        <v>116</v>
      </c>
      <c r="D48" s="10">
        <v>17</v>
      </c>
      <c r="E48" s="11">
        <f t="shared" si="8"/>
        <v>37.229999999999997</v>
      </c>
      <c r="F48" s="9">
        <v>0</v>
      </c>
      <c r="G48" s="11">
        <f t="shared" si="9"/>
        <v>0</v>
      </c>
      <c r="H48" s="10">
        <v>27</v>
      </c>
      <c r="I48" s="11">
        <f t="shared" si="10"/>
        <v>48.6</v>
      </c>
      <c r="J48" s="9">
        <v>4</v>
      </c>
      <c r="K48" s="12">
        <f t="shared" si="11"/>
        <v>56</v>
      </c>
      <c r="L48" s="11">
        <v>0</v>
      </c>
      <c r="M48" s="9">
        <v>5</v>
      </c>
      <c r="N48" s="12">
        <f t="shared" si="12"/>
        <v>70</v>
      </c>
      <c r="O48" s="12">
        <v>0</v>
      </c>
      <c r="P48" s="9">
        <v>0</v>
      </c>
      <c r="Q48" s="12">
        <f t="shared" si="13"/>
        <v>0</v>
      </c>
      <c r="R48" s="12">
        <f>P48*17.5</f>
        <v>0</v>
      </c>
      <c r="S48" s="18">
        <f t="shared" si="14"/>
        <v>211.82999999999998</v>
      </c>
    </row>
    <row r="49" spans="1:19" ht="20.100000000000001" customHeight="1">
      <c r="A49" s="13">
        <v>42</v>
      </c>
      <c r="B49" s="20" t="s">
        <v>68</v>
      </c>
      <c r="C49" s="9" t="s">
        <v>135</v>
      </c>
      <c r="D49" s="10">
        <v>12</v>
      </c>
      <c r="E49" s="11">
        <f t="shared" si="8"/>
        <v>26.28</v>
      </c>
      <c r="F49" s="9">
        <v>27</v>
      </c>
      <c r="G49" s="11">
        <f t="shared" si="9"/>
        <v>59.129999999999995</v>
      </c>
      <c r="H49" s="10">
        <v>0</v>
      </c>
      <c r="I49" s="11">
        <f t="shared" si="10"/>
        <v>0</v>
      </c>
      <c r="J49" s="9">
        <v>4</v>
      </c>
      <c r="K49" s="12">
        <f t="shared" si="11"/>
        <v>56</v>
      </c>
      <c r="L49" s="11">
        <v>0</v>
      </c>
      <c r="M49" s="9">
        <v>0</v>
      </c>
      <c r="N49" s="12">
        <f t="shared" si="12"/>
        <v>0</v>
      </c>
      <c r="O49" s="12">
        <v>0</v>
      </c>
      <c r="P49" s="9">
        <v>5</v>
      </c>
      <c r="Q49" s="12">
        <f t="shared" si="13"/>
        <v>70</v>
      </c>
      <c r="R49" s="12">
        <v>0</v>
      </c>
      <c r="S49" s="18">
        <f t="shared" si="14"/>
        <v>211.41</v>
      </c>
    </row>
    <row r="50" spans="1:19" ht="20.100000000000001" customHeight="1">
      <c r="A50" s="13">
        <v>43</v>
      </c>
      <c r="B50" s="20" t="s">
        <v>37</v>
      </c>
      <c r="C50" s="9" t="s">
        <v>105</v>
      </c>
      <c r="D50" s="10">
        <v>21</v>
      </c>
      <c r="E50" s="11">
        <f t="shared" si="8"/>
        <v>45.99</v>
      </c>
      <c r="F50" s="9">
        <v>24</v>
      </c>
      <c r="G50" s="11">
        <f t="shared" si="9"/>
        <v>52.56</v>
      </c>
      <c r="H50" s="10">
        <v>0</v>
      </c>
      <c r="I50" s="11">
        <f t="shared" si="10"/>
        <v>0</v>
      </c>
      <c r="J50" s="9">
        <v>4</v>
      </c>
      <c r="K50" s="12">
        <f t="shared" si="11"/>
        <v>56</v>
      </c>
      <c r="L50" s="11">
        <v>0</v>
      </c>
      <c r="M50" s="9">
        <v>0</v>
      </c>
      <c r="N50" s="12">
        <f t="shared" si="12"/>
        <v>0</v>
      </c>
      <c r="O50" s="12">
        <v>0</v>
      </c>
      <c r="P50" s="9">
        <v>4</v>
      </c>
      <c r="Q50" s="12">
        <f t="shared" si="13"/>
        <v>56</v>
      </c>
      <c r="R50" s="12">
        <v>0</v>
      </c>
      <c r="S50" s="18">
        <f t="shared" si="14"/>
        <v>210.55</v>
      </c>
    </row>
    <row r="51" spans="1:19" ht="20.100000000000001" customHeight="1">
      <c r="A51" s="13">
        <v>44</v>
      </c>
      <c r="B51" s="20" t="s">
        <v>53</v>
      </c>
      <c r="C51" s="9" t="s">
        <v>121</v>
      </c>
      <c r="D51" s="10">
        <v>17</v>
      </c>
      <c r="E51" s="11">
        <f t="shared" si="8"/>
        <v>37.229999999999997</v>
      </c>
      <c r="F51" s="9">
        <v>28</v>
      </c>
      <c r="G51" s="11">
        <f t="shared" si="9"/>
        <v>61.32</v>
      </c>
      <c r="H51" s="10">
        <v>0</v>
      </c>
      <c r="I51" s="11">
        <f t="shared" si="10"/>
        <v>0</v>
      </c>
      <c r="J51" s="9">
        <v>4</v>
      </c>
      <c r="K51" s="12">
        <f t="shared" si="11"/>
        <v>56</v>
      </c>
      <c r="L51" s="11">
        <v>0</v>
      </c>
      <c r="M51" s="9">
        <v>0</v>
      </c>
      <c r="N51" s="12">
        <f t="shared" si="12"/>
        <v>0</v>
      </c>
      <c r="O51" s="12">
        <v>0</v>
      </c>
      <c r="P51" s="9">
        <v>4</v>
      </c>
      <c r="Q51" s="12">
        <f t="shared" si="13"/>
        <v>56</v>
      </c>
      <c r="R51" s="12">
        <v>0</v>
      </c>
      <c r="S51" s="18">
        <f t="shared" si="14"/>
        <v>210.55</v>
      </c>
    </row>
    <row r="52" spans="1:19" ht="20.100000000000001" customHeight="1">
      <c r="A52" s="13">
        <v>45</v>
      </c>
      <c r="B52" s="20" t="s">
        <v>28</v>
      </c>
      <c r="C52" s="9" t="s">
        <v>98</v>
      </c>
      <c r="D52" s="10">
        <v>18</v>
      </c>
      <c r="E52" s="11">
        <f t="shared" si="8"/>
        <v>39.42</v>
      </c>
      <c r="F52" s="9">
        <v>0</v>
      </c>
      <c r="G52" s="11">
        <f t="shared" si="9"/>
        <v>0</v>
      </c>
      <c r="H52" s="10">
        <v>31</v>
      </c>
      <c r="I52" s="11">
        <f t="shared" si="10"/>
        <v>55.800000000000004</v>
      </c>
      <c r="J52" s="9">
        <v>4</v>
      </c>
      <c r="K52" s="12">
        <f t="shared" si="11"/>
        <v>56</v>
      </c>
      <c r="L52" s="11">
        <v>0</v>
      </c>
      <c r="M52" s="9">
        <v>4</v>
      </c>
      <c r="N52" s="12">
        <f t="shared" si="12"/>
        <v>56</v>
      </c>
      <c r="O52" s="12">
        <v>0</v>
      </c>
      <c r="P52" s="9">
        <v>0</v>
      </c>
      <c r="Q52" s="12">
        <f t="shared" si="13"/>
        <v>0</v>
      </c>
      <c r="R52" s="12">
        <f>P52*17.5</f>
        <v>0</v>
      </c>
      <c r="S52" s="18">
        <f t="shared" si="14"/>
        <v>207.22</v>
      </c>
    </row>
    <row r="53" spans="1:19" ht="20.100000000000001" customHeight="1">
      <c r="A53" s="13">
        <v>46</v>
      </c>
      <c r="B53" s="20" t="s">
        <v>44</v>
      </c>
      <c r="C53" s="9" t="s">
        <v>112</v>
      </c>
      <c r="D53" s="10">
        <v>20</v>
      </c>
      <c r="E53" s="11">
        <f t="shared" si="8"/>
        <v>43.8</v>
      </c>
      <c r="F53" s="9">
        <v>0</v>
      </c>
      <c r="G53" s="11">
        <f t="shared" si="9"/>
        <v>0</v>
      </c>
      <c r="H53" s="10">
        <v>27</v>
      </c>
      <c r="I53" s="11">
        <f t="shared" si="10"/>
        <v>48.6</v>
      </c>
      <c r="J53" s="9">
        <v>4</v>
      </c>
      <c r="K53" s="12">
        <f t="shared" si="11"/>
        <v>56</v>
      </c>
      <c r="L53" s="11">
        <v>0</v>
      </c>
      <c r="M53" s="9">
        <v>4</v>
      </c>
      <c r="N53" s="12">
        <f t="shared" si="12"/>
        <v>56</v>
      </c>
      <c r="O53" s="12">
        <v>0</v>
      </c>
      <c r="P53" s="9">
        <v>0</v>
      </c>
      <c r="Q53" s="12">
        <f t="shared" si="13"/>
        <v>0</v>
      </c>
      <c r="R53" s="12">
        <f>P53*17.5</f>
        <v>0</v>
      </c>
      <c r="S53" s="18">
        <f t="shared" si="14"/>
        <v>204.4</v>
      </c>
    </row>
    <row r="54" spans="1:19" ht="20.100000000000001" customHeight="1">
      <c r="A54" s="13">
        <v>47</v>
      </c>
      <c r="B54" s="20" t="s">
        <v>96</v>
      </c>
      <c r="C54" s="9" t="s">
        <v>322</v>
      </c>
      <c r="D54" s="9">
        <v>16</v>
      </c>
      <c r="E54" s="11">
        <f t="shared" si="8"/>
        <v>35.04</v>
      </c>
      <c r="F54" s="9">
        <v>26</v>
      </c>
      <c r="G54" s="11">
        <f t="shared" si="9"/>
        <v>56.94</v>
      </c>
      <c r="H54" s="9">
        <v>0</v>
      </c>
      <c r="I54" s="11">
        <f t="shared" si="10"/>
        <v>0</v>
      </c>
      <c r="J54" s="9">
        <v>4</v>
      </c>
      <c r="K54" s="12">
        <f t="shared" si="11"/>
        <v>56</v>
      </c>
      <c r="L54" s="11">
        <v>0</v>
      </c>
      <c r="M54" s="9">
        <v>0</v>
      </c>
      <c r="N54" s="12">
        <f t="shared" si="12"/>
        <v>0</v>
      </c>
      <c r="O54" s="12">
        <v>0</v>
      </c>
      <c r="P54" s="9">
        <v>4</v>
      </c>
      <c r="Q54" s="12">
        <f t="shared" si="13"/>
        <v>56</v>
      </c>
      <c r="R54" s="12">
        <v>0</v>
      </c>
      <c r="S54" s="18">
        <f t="shared" si="14"/>
        <v>203.98</v>
      </c>
    </row>
    <row r="55" spans="1:19" ht="20.100000000000001" customHeight="1">
      <c r="A55" s="13">
        <v>48</v>
      </c>
      <c r="B55" s="20" t="s">
        <v>85</v>
      </c>
      <c r="C55" s="9" t="s">
        <v>152</v>
      </c>
      <c r="D55" s="10">
        <v>17</v>
      </c>
      <c r="E55" s="11">
        <f t="shared" si="8"/>
        <v>37.229999999999997</v>
      </c>
      <c r="F55" s="9">
        <v>0</v>
      </c>
      <c r="G55" s="11">
        <f t="shared" si="9"/>
        <v>0</v>
      </c>
      <c r="H55" s="10">
        <v>30</v>
      </c>
      <c r="I55" s="11">
        <f t="shared" si="10"/>
        <v>54</v>
      </c>
      <c r="J55" s="9">
        <v>4</v>
      </c>
      <c r="K55" s="12">
        <f t="shared" si="11"/>
        <v>56</v>
      </c>
      <c r="L55" s="11">
        <v>0</v>
      </c>
      <c r="M55" s="9">
        <v>4</v>
      </c>
      <c r="N55" s="12">
        <f t="shared" si="12"/>
        <v>56</v>
      </c>
      <c r="O55" s="12">
        <v>0</v>
      </c>
      <c r="P55" s="9">
        <v>0</v>
      </c>
      <c r="Q55" s="12">
        <f t="shared" si="13"/>
        <v>0</v>
      </c>
      <c r="R55" s="12">
        <f>P55*17.5</f>
        <v>0</v>
      </c>
      <c r="S55" s="18">
        <f t="shared" si="14"/>
        <v>203.23</v>
      </c>
    </row>
    <row r="56" spans="1:19" ht="20.100000000000001" customHeight="1">
      <c r="A56" s="13">
        <v>49</v>
      </c>
      <c r="B56" s="20" t="s">
        <v>59</v>
      </c>
      <c r="C56" s="9" t="s">
        <v>126</v>
      </c>
      <c r="D56" s="10">
        <v>16</v>
      </c>
      <c r="E56" s="11">
        <f t="shared" si="8"/>
        <v>35.04</v>
      </c>
      <c r="F56" s="9">
        <v>0</v>
      </c>
      <c r="G56" s="11">
        <f t="shared" si="9"/>
        <v>0</v>
      </c>
      <c r="H56" s="10">
        <v>31</v>
      </c>
      <c r="I56" s="11">
        <f t="shared" si="10"/>
        <v>55.800000000000004</v>
      </c>
      <c r="J56" s="9">
        <v>4</v>
      </c>
      <c r="K56" s="12">
        <f t="shared" si="11"/>
        <v>56</v>
      </c>
      <c r="L56" s="11">
        <v>0</v>
      </c>
      <c r="M56" s="9">
        <v>4</v>
      </c>
      <c r="N56" s="12">
        <f t="shared" si="12"/>
        <v>56</v>
      </c>
      <c r="O56" s="12">
        <v>0</v>
      </c>
      <c r="P56" s="9">
        <v>0</v>
      </c>
      <c r="Q56" s="12">
        <f t="shared" si="13"/>
        <v>0</v>
      </c>
      <c r="R56" s="12">
        <f>P56*17.5</f>
        <v>0</v>
      </c>
      <c r="S56" s="18">
        <f t="shared" si="14"/>
        <v>202.84</v>
      </c>
    </row>
    <row r="57" spans="1:19" ht="20.100000000000001" customHeight="1">
      <c r="A57" s="13">
        <v>50</v>
      </c>
      <c r="B57" s="20" t="s">
        <v>47</v>
      </c>
      <c r="C57" s="9" t="s">
        <v>115</v>
      </c>
      <c r="D57" s="10">
        <v>17</v>
      </c>
      <c r="E57" s="11">
        <f t="shared" si="8"/>
        <v>37.229999999999997</v>
      </c>
      <c r="F57" s="9">
        <v>24</v>
      </c>
      <c r="G57" s="11">
        <f t="shared" si="9"/>
        <v>52.56</v>
      </c>
      <c r="H57" s="10">
        <v>0</v>
      </c>
      <c r="I57" s="11">
        <f t="shared" si="10"/>
        <v>0</v>
      </c>
      <c r="J57" s="9">
        <v>4</v>
      </c>
      <c r="K57" s="12">
        <f t="shared" si="11"/>
        <v>56</v>
      </c>
      <c r="L57" s="11">
        <v>0</v>
      </c>
      <c r="M57" s="9">
        <v>0</v>
      </c>
      <c r="N57" s="12">
        <f t="shared" si="12"/>
        <v>0</v>
      </c>
      <c r="O57" s="12">
        <v>0</v>
      </c>
      <c r="P57" s="9">
        <v>4</v>
      </c>
      <c r="Q57" s="12">
        <f t="shared" si="13"/>
        <v>56</v>
      </c>
      <c r="R57" s="12">
        <v>0</v>
      </c>
      <c r="S57" s="18">
        <f t="shared" si="14"/>
        <v>201.79</v>
      </c>
    </row>
    <row r="58" spans="1:19" ht="20.100000000000001" customHeight="1">
      <c r="A58" s="13">
        <v>51</v>
      </c>
      <c r="B58" s="20" t="s">
        <v>57</v>
      </c>
      <c r="C58" s="9" t="s">
        <v>125</v>
      </c>
      <c r="D58" s="10">
        <v>23</v>
      </c>
      <c r="E58" s="11">
        <f t="shared" si="8"/>
        <v>50.37</v>
      </c>
      <c r="F58" s="9">
        <v>0</v>
      </c>
      <c r="G58" s="11">
        <f t="shared" si="9"/>
        <v>0</v>
      </c>
      <c r="H58" s="10">
        <v>29</v>
      </c>
      <c r="I58" s="11">
        <f t="shared" si="10"/>
        <v>52.2</v>
      </c>
      <c r="J58" s="9">
        <v>3</v>
      </c>
      <c r="K58" s="12">
        <f t="shared" si="11"/>
        <v>42</v>
      </c>
      <c r="L58" s="11">
        <v>0</v>
      </c>
      <c r="M58" s="9">
        <v>4</v>
      </c>
      <c r="N58" s="12">
        <f t="shared" si="12"/>
        <v>56</v>
      </c>
      <c r="O58" s="12">
        <v>0</v>
      </c>
      <c r="P58" s="9">
        <v>0</v>
      </c>
      <c r="Q58" s="12">
        <f t="shared" si="13"/>
        <v>0</v>
      </c>
      <c r="R58" s="12">
        <f>P58*17.5</f>
        <v>0</v>
      </c>
      <c r="S58" s="18">
        <f t="shared" si="14"/>
        <v>200.57</v>
      </c>
    </row>
    <row r="59" spans="1:19" ht="20.100000000000001" customHeight="1">
      <c r="A59" s="13">
        <v>52</v>
      </c>
      <c r="B59" s="20" t="s">
        <v>82</v>
      </c>
      <c r="C59" s="9" t="s">
        <v>149</v>
      </c>
      <c r="D59" s="10">
        <v>19</v>
      </c>
      <c r="E59" s="11">
        <f t="shared" si="8"/>
        <v>41.61</v>
      </c>
      <c r="F59" s="9">
        <v>0</v>
      </c>
      <c r="G59" s="11">
        <f t="shared" si="9"/>
        <v>0</v>
      </c>
      <c r="H59" s="10">
        <v>26</v>
      </c>
      <c r="I59" s="11">
        <f t="shared" si="10"/>
        <v>46.800000000000004</v>
      </c>
      <c r="J59" s="9">
        <v>4</v>
      </c>
      <c r="K59" s="12">
        <f t="shared" si="11"/>
        <v>56</v>
      </c>
      <c r="L59" s="11">
        <v>0</v>
      </c>
      <c r="M59" s="9">
        <v>4</v>
      </c>
      <c r="N59" s="12">
        <f t="shared" si="12"/>
        <v>56</v>
      </c>
      <c r="O59" s="12">
        <v>0</v>
      </c>
      <c r="P59" s="9">
        <v>0</v>
      </c>
      <c r="Q59" s="12">
        <f t="shared" si="13"/>
        <v>0</v>
      </c>
      <c r="R59" s="12">
        <f>P59*17.5</f>
        <v>0</v>
      </c>
      <c r="S59" s="18">
        <f t="shared" si="14"/>
        <v>200.41</v>
      </c>
    </row>
    <row r="60" spans="1:19" ht="20.100000000000001" customHeight="1">
      <c r="A60" s="13">
        <v>53</v>
      </c>
      <c r="B60" s="20" t="s">
        <v>84</v>
      </c>
      <c r="C60" s="9" t="s">
        <v>151</v>
      </c>
      <c r="D60" s="10">
        <v>17</v>
      </c>
      <c r="E60" s="11">
        <f t="shared" si="8"/>
        <v>37.229999999999997</v>
      </c>
      <c r="F60" s="9">
        <v>23</v>
      </c>
      <c r="G60" s="11">
        <f t="shared" si="9"/>
        <v>50.37</v>
      </c>
      <c r="H60" s="10">
        <v>0</v>
      </c>
      <c r="I60" s="11">
        <f t="shared" si="10"/>
        <v>0</v>
      </c>
      <c r="J60" s="9">
        <v>4</v>
      </c>
      <c r="K60" s="12">
        <f t="shared" si="11"/>
        <v>56</v>
      </c>
      <c r="L60" s="11">
        <v>0</v>
      </c>
      <c r="M60" s="9">
        <v>0</v>
      </c>
      <c r="N60" s="12">
        <f t="shared" si="12"/>
        <v>0</v>
      </c>
      <c r="O60" s="12">
        <v>0</v>
      </c>
      <c r="P60" s="9">
        <v>4</v>
      </c>
      <c r="Q60" s="12">
        <f t="shared" si="13"/>
        <v>56</v>
      </c>
      <c r="R60" s="12">
        <v>0</v>
      </c>
      <c r="S60" s="18">
        <f t="shared" si="14"/>
        <v>199.6</v>
      </c>
    </row>
    <row r="61" spans="1:19" ht="20.100000000000001" customHeight="1">
      <c r="A61" s="13">
        <v>54</v>
      </c>
      <c r="B61" s="20" t="s">
        <v>86</v>
      </c>
      <c r="C61" s="9" t="s">
        <v>153</v>
      </c>
      <c r="D61" s="10">
        <v>17</v>
      </c>
      <c r="E61" s="11">
        <f t="shared" si="8"/>
        <v>37.229999999999997</v>
      </c>
      <c r="F61" s="9">
        <v>0</v>
      </c>
      <c r="G61" s="11">
        <f t="shared" si="9"/>
        <v>0</v>
      </c>
      <c r="H61" s="10">
        <v>27</v>
      </c>
      <c r="I61" s="11">
        <f t="shared" si="10"/>
        <v>48.6</v>
      </c>
      <c r="J61" s="9">
        <v>4</v>
      </c>
      <c r="K61" s="12">
        <f t="shared" si="11"/>
        <v>56</v>
      </c>
      <c r="L61" s="11">
        <v>0</v>
      </c>
      <c r="M61" s="9">
        <v>4</v>
      </c>
      <c r="N61" s="12">
        <f t="shared" si="12"/>
        <v>56</v>
      </c>
      <c r="O61" s="12">
        <v>0</v>
      </c>
      <c r="P61" s="9">
        <v>0</v>
      </c>
      <c r="Q61" s="12">
        <f t="shared" si="13"/>
        <v>0</v>
      </c>
      <c r="R61" s="12">
        <f>P61*17.5</f>
        <v>0</v>
      </c>
      <c r="S61" s="18">
        <f t="shared" si="14"/>
        <v>197.82999999999998</v>
      </c>
    </row>
    <row r="62" spans="1:19" ht="20.100000000000001" customHeight="1">
      <c r="A62" s="13">
        <v>55</v>
      </c>
      <c r="B62" s="20" t="s">
        <v>79</v>
      </c>
      <c r="C62" s="9" t="s">
        <v>146</v>
      </c>
      <c r="D62" s="10">
        <v>14</v>
      </c>
      <c r="E62" s="11">
        <f t="shared" si="8"/>
        <v>30.66</v>
      </c>
      <c r="F62" s="9">
        <v>25</v>
      </c>
      <c r="G62" s="11">
        <f t="shared" si="9"/>
        <v>54.75</v>
      </c>
      <c r="H62" s="10">
        <v>0</v>
      </c>
      <c r="I62" s="11">
        <f t="shared" si="10"/>
        <v>0</v>
      </c>
      <c r="J62" s="9">
        <v>4</v>
      </c>
      <c r="K62" s="12">
        <f t="shared" si="11"/>
        <v>56</v>
      </c>
      <c r="L62" s="11">
        <v>0</v>
      </c>
      <c r="M62" s="9">
        <v>0</v>
      </c>
      <c r="N62" s="12">
        <f t="shared" si="12"/>
        <v>0</v>
      </c>
      <c r="O62" s="12">
        <v>0</v>
      </c>
      <c r="P62" s="9">
        <v>4</v>
      </c>
      <c r="Q62" s="12">
        <f t="shared" si="13"/>
        <v>56</v>
      </c>
      <c r="R62" s="12">
        <v>0</v>
      </c>
      <c r="S62" s="18">
        <f t="shared" si="14"/>
        <v>197.41</v>
      </c>
    </row>
    <row r="63" spans="1:19" ht="20.100000000000001" customHeight="1">
      <c r="A63" s="13">
        <v>56</v>
      </c>
      <c r="B63" s="20" t="s">
        <v>32</v>
      </c>
      <c r="C63" s="9" t="s">
        <v>101</v>
      </c>
      <c r="D63" s="10">
        <v>18</v>
      </c>
      <c r="E63" s="11">
        <f t="shared" si="8"/>
        <v>39.42</v>
      </c>
      <c r="F63" s="9">
        <v>0</v>
      </c>
      <c r="G63" s="11">
        <f t="shared" si="9"/>
        <v>0</v>
      </c>
      <c r="H63" s="10">
        <v>25</v>
      </c>
      <c r="I63" s="11">
        <f t="shared" si="10"/>
        <v>45</v>
      </c>
      <c r="J63" s="9">
        <v>4</v>
      </c>
      <c r="K63" s="12">
        <f t="shared" si="11"/>
        <v>56</v>
      </c>
      <c r="L63" s="11">
        <v>0</v>
      </c>
      <c r="M63" s="9">
        <v>4</v>
      </c>
      <c r="N63" s="12">
        <f t="shared" si="12"/>
        <v>56</v>
      </c>
      <c r="O63" s="12">
        <v>0</v>
      </c>
      <c r="P63" s="9">
        <v>0</v>
      </c>
      <c r="Q63" s="12">
        <f t="shared" si="13"/>
        <v>0</v>
      </c>
      <c r="R63" s="12">
        <f>P63*17.5</f>
        <v>0</v>
      </c>
      <c r="S63" s="18">
        <f t="shared" si="14"/>
        <v>196.42000000000002</v>
      </c>
    </row>
    <row r="64" spans="1:19" ht="20.100000000000001" customHeight="1">
      <c r="A64" s="13">
        <v>57</v>
      </c>
      <c r="B64" s="20" t="s">
        <v>46</v>
      </c>
      <c r="C64" s="9" t="s">
        <v>114</v>
      </c>
      <c r="D64" s="10">
        <v>15</v>
      </c>
      <c r="E64" s="11">
        <f t="shared" si="8"/>
        <v>32.85</v>
      </c>
      <c r="F64" s="9">
        <v>0</v>
      </c>
      <c r="G64" s="11">
        <f t="shared" si="9"/>
        <v>0</v>
      </c>
      <c r="H64" s="10">
        <v>27</v>
      </c>
      <c r="I64" s="11">
        <f t="shared" si="10"/>
        <v>48.6</v>
      </c>
      <c r="J64" s="9">
        <v>4</v>
      </c>
      <c r="K64" s="12">
        <f t="shared" si="11"/>
        <v>56</v>
      </c>
      <c r="L64" s="11">
        <v>0</v>
      </c>
      <c r="M64" s="9">
        <v>4</v>
      </c>
      <c r="N64" s="12">
        <f t="shared" si="12"/>
        <v>56</v>
      </c>
      <c r="O64" s="12">
        <v>0</v>
      </c>
      <c r="P64" s="9">
        <v>0</v>
      </c>
      <c r="Q64" s="12">
        <f t="shared" si="13"/>
        <v>0</v>
      </c>
      <c r="R64" s="12">
        <f>P64*17.5</f>
        <v>0</v>
      </c>
      <c r="S64" s="18">
        <f t="shared" si="14"/>
        <v>193.45</v>
      </c>
    </row>
    <row r="65" spans="1:19" ht="20.100000000000001" customHeight="1">
      <c r="A65" s="13">
        <v>58</v>
      </c>
      <c r="B65" s="20" t="s">
        <v>90</v>
      </c>
      <c r="C65" s="9" t="s">
        <v>161</v>
      </c>
      <c r="D65" s="9">
        <v>13</v>
      </c>
      <c r="E65" s="11">
        <f t="shared" si="8"/>
        <v>28.47</v>
      </c>
      <c r="F65" s="9">
        <v>0</v>
      </c>
      <c r="G65" s="11">
        <f t="shared" si="9"/>
        <v>0</v>
      </c>
      <c r="H65" s="9">
        <v>29</v>
      </c>
      <c r="I65" s="11">
        <f t="shared" si="10"/>
        <v>52.2</v>
      </c>
      <c r="J65" s="9">
        <v>4</v>
      </c>
      <c r="K65" s="12">
        <f t="shared" si="11"/>
        <v>56</v>
      </c>
      <c r="L65" s="11">
        <v>0</v>
      </c>
      <c r="M65" s="9">
        <v>4</v>
      </c>
      <c r="N65" s="12">
        <f t="shared" si="12"/>
        <v>56</v>
      </c>
      <c r="O65" s="12">
        <v>0</v>
      </c>
      <c r="P65" s="9">
        <v>0</v>
      </c>
      <c r="Q65" s="12">
        <f t="shared" si="13"/>
        <v>0</v>
      </c>
      <c r="R65" s="12">
        <f>P65*17.5</f>
        <v>0</v>
      </c>
      <c r="S65" s="18">
        <f t="shared" si="14"/>
        <v>192.67000000000002</v>
      </c>
    </row>
    <row r="66" spans="1:19" ht="20.100000000000001" customHeight="1">
      <c r="A66" s="13">
        <v>59</v>
      </c>
      <c r="B66" s="20" t="s">
        <v>67</v>
      </c>
      <c r="C66" s="9" t="s">
        <v>134</v>
      </c>
      <c r="D66" s="10">
        <v>12</v>
      </c>
      <c r="E66" s="11">
        <f t="shared" si="8"/>
        <v>26.28</v>
      </c>
      <c r="F66" s="9">
        <v>24</v>
      </c>
      <c r="G66" s="11">
        <f t="shared" si="9"/>
        <v>52.56</v>
      </c>
      <c r="H66" s="10">
        <v>0</v>
      </c>
      <c r="I66" s="11">
        <f t="shared" si="10"/>
        <v>0</v>
      </c>
      <c r="J66" s="9">
        <v>4</v>
      </c>
      <c r="K66" s="12">
        <f t="shared" si="11"/>
        <v>56</v>
      </c>
      <c r="L66" s="11">
        <v>0</v>
      </c>
      <c r="M66" s="9">
        <v>0</v>
      </c>
      <c r="N66" s="12">
        <f t="shared" si="12"/>
        <v>0</v>
      </c>
      <c r="O66" s="12">
        <v>0</v>
      </c>
      <c r="P66" s="9">
        <v>4</v>
      </c>
      <c r="Q66" s="12">
        <f t="shared" si="13"/>
        <v>56</v>
      </c>
      <c r="R66" s="12">
        <v>0</v>
      </c>
      <c r="S66" s="18">
        <f t="shared" si="14"/>
        <v>190.84</v>
      </c>
    </row>
    <row r="67" spans="1:19" ht="20.100000000000001" customHeight="1">
      <c r="A67" s="13">
        <v>60</v>
      </c>
      <c r="B67" s="20" t="s">
        <v>64</v>
      </c>
      <c r="C67" s="9" t="s">
        <v>131</v>
      </c>
      <c r="D67" s="10">
        <v>15</v>
      </c>
      <c r="E67" s="11">
        <f t="shared" si="8"/>
        <v>32.85</v>
      </c>
      <c r="F67" s="9">
        <v>0</v>
      </c>
      <c r="G67" s="11">
        <f t="shared" si="9"/>
        <v>0</v>
      </c>
      <c r="H67" s="10">
        <v>25</v>
      </c>
      <c r="I67" s="11">
        <f t="shared" si="10"/>
        <v>45</v>
      </c>
      <c r="J67" s="9">
        <v>4</v>
      </c>
      <c r="K67" s="12">
        <f t="shared" si="11"/>
        <v>56</v>
      </c>
      <c r="L67" s="11">
        <v>0</v>
      </c>
      <c r="M67" s="9">
        <v>4</v>
      </c>
      <c r="N67" s="12">
        <f t="shared" si="12"/>
        <v>56</v>
      </c>
      <c r="O67" s="12">
        <v>0</v>
      </c>
      <c r="P67" s="9">
        <v>0</v>
      </c>
      <c r="Q67" s="12">
        <f t="shared" si="13"/>
        <v>0</v>
      </c>
      <c r="R67" s="12">
        <f t="shared" ref="R67:R72" si="15">P67*17.5</f>
        <v>0</v>
      </c>
      <c r="S67" s="18">
        <f t="shared" si="14"/>
        <v>189.85</v>
      </c>
    </row>
    <row r="68" spans="1:19" ht="20.100000000000001" customHeight="1">
      <c r="A68" s="13">
        <v>61</v>
      </c>
      <c r="B68" s="20" t="s">
        <v>33</v>
      </c>
      <c r="C68" s="9" t="s">
        <v>107</v>
      </c>
      <c r="D68" s="10">
        <v>14</v>
      </c>
      <c r="E68" s="11">
        <f t="shared" si="8"/>
        <v>30.66</v>
      </c>
      <c r="F68" s="9">
        <v>0</v>
      </c>
      <c r="G68" s="11">
        <f t="shared" si="9"/>
        <v>0</v>
      </c>
      <c r="H68" s="10">
        <v>26</v>
      </c>
      <c r="I68" s="11">
        <f t="shared" si="10"/>
        <v>46.800000000000004</v>
      </c>
      <c r="J68" s="9">
        <v>4</v>
      </c>
      <c r="K68" s="12">
        <f t="shared" si="11"/>
        <v>56</v>
      </c>
      <c r="L68" s="11">
        <v>0</v>
      </c>
      <c r="M68" s="9">
        <v>4</v>
      </c>
      <c r="N68" s="12">
        <f t="shared" si="12"/>
        <v>56</v>
      </c>
      <c r="O68" s="12">
        <v>0</v>
      </c>
      <c r="P68" s="9">
        <v>0</v>
      </c>
      <c r="Q68" s="12">
        <f t="shared" si="13"/>
        <v>0</v>
      </c>
      <c r="R68" s="12">
        <f t="shared" si="15"/>
        <v>0</v>
      </c>
      <c r="S68" s="18">
        <f t="shared" si="14"/>
        <v>189.46</v>
      </c>
    </row>
    <row r="69" spans="1:19" ht="20.100000000000001" customHeight="1">
      <c r="A69" s="13">
        <v>62</v>
      </c>
      <c r="B69" s="20" t="s">
        <v>89</v>
      </c>
      <c r="C69" s="9" t="s">
        <v>159</v>
      </c>
      <c r="D69" s="9">
        <v>15</v>
      </c>
      <c r="E69" s="11">
        <f t="shared" si="8"/>
        <v>32.85</v>
      </c>
      <c r="F69" s="9">
        <v>0</v>
      </c>
      <c r="G69" s="11">
        <f t="shared" si="9"/>
        <v>0</v>
      </c>
      <c r="H69" s="9">
        <v>21</v>
      </c>
      <c r="I69" s="11">
        <f t="shared" si="10"/>
        <v>37.800000000000004</v>
      </c>
      <c r="J69" s="9">
        <v>4</v>
      </c>
      <c r="K69" s="12">
        <f t="shared" si="11"/>
        <v>56</v>
      </c>
      <c r="L69" s="11">
        <v>0</v>
      </c>
      <c r="M69" s="9">
        <v>4</v>
      </c>
      <c r="N69" s="12">
        <f t="shared" si="12"/>
        <v>56</v>
      </c>
      <c r="O69" s="12">
        <v>0</v>
      </c>
      <c r="P69" s="9">
        <v>0</v>
      </c>
      <c r="Q69" s="12">
        <f t="shared" si="13"/>
        <v>0</v>
      </c>
      <c r="R69" s="12">
        <f t="shared" si="15"/>
        <v>0</v>
      </c>
      <c r="S69" s="18">
        <f t="shared" si="14"/>
        <v>182.65</v>
      </c>
    </row>
    <row r="70" spans="1:19" ht="20.100000000000001" customHeight="1">
      <c r="A70" s="13">
        <v>63</v>
      </c>
      <c r="B70" s="20" t="s">
        <v>94</v>
      </c>
      <c r="C70" s="9" t="s">
        <v>164</v>
      </c>
      <c r="D70" s="9">
        <v>13</v>
      </c>
      <c r="E70" s="11">
        <f t="shared" si="8"/>
        <v>28.47</v>
      </c>
      <c r="F70" s="9">
        <v>0</v>
      </c>
      <c r="G70" s="11">
        <f t="shared" si="9"/>
        <v>0</v>
      </c>
      <c r="H70" s="9">
        <v>27</v>
      </c>
      <c r="I70" s="11">
        <f t="shared" si="10"/>
        <v>48.6</v>
      </c>
      <c r="J70" s="9">
        <v>3</v>
      </c>
      <c r="K70" s="12">
        <f t="shared" si="11"/>
        <v>42</v>
      </c>
      <c r="L70" s="11">
        <v>0</v>
      </c>
      <c r="M70" s="9">
        <v>4</v>
      </c>
      <c r="N70" s="12">
        <f t="shared" si="12"/>
        <v>56</v>
      </c>
      <c r="O70" s="12">
        <v>0</v>
      </c>
      <c r="P70" s="9">
        <v>0</v>
      </c>
      <c r="Q70" s="12">
        <f t="shared" si="13"/>
        <v>0</v>
      </c>
      <c r="R70" s="12">
        <f t="shared" si="15"/>
        <v>0</v>
      </c>
      <c r="S70" s="18">
        <f t="shared" si="14"/>
        <v>175.07</v>
      </c>
    </row>
    <row r="71" spans="1:19" ht="20.100000000000001" customHeight="1">
      <c r="A71" s="13">
        <v>64</v>
      </c>
      <c r="B71" s="20" t="s">
        <v>70</v>
      </c>
      <c r="C71" s="9" t="s">
        <v>137</v>
      </c>
      <c r="D71" s="10">
        <v>7</v>
      </c>
      <c r="E71" s="11">
        <f t="shared" si="8"/>
        <v>15.33</v>
      </c>
      <c r="F71" s="9">
        <v>0</v>
      </c>
      <c r="G71" s="11">
        <f t="shared" si="9"/>
        <v>0</v>
      </c>
      <c r="H71" s="10">
        <v>26</v>
      </c>
      <c r="I71" s="11">
        <f t="shared" si="10"/>
        <v>46.800000000000004</v>
      </c>
      <c r="J71" s="9">
        <v>4</v>
      </c>
      <c r="K71" s="12">
        <f t="shared" si="11"/>
        <v>56</v>
      </c>
      <c r="L71" s="11">
        <v>0</v>
      </c>
      <c r="M71" s="9">
        <v>4</v>
      </c>
      <c r="N71" s="12">
        <f t="shared" si="12"/>
        <v>56</v>
      </c>
      <c r="O71" s="12">
        <v>0</v>
      </c>
      <c r="P71" s="9">
        <v>0</v>
      </c>
      <c r="Q71" s="12">
        <f t="shared" si="13"/>
        <v>0</v>
      </c>
      <c r="R71" s="12">
        <f t="shared" si="15"/>
        <v>0</v>
      </c>
      <c r="S71" s="18">
        <f t="shared" si="14"/>
        <v>174.13</v>
      </c>
    </row>
    <row r="72" spans="1:19" ht="20.100000000000001" customHeight="1">
      <c r="A72" s="13">
        <v>65</v>
      </c>
      <c r="B72" s="20" t="s">
        <v>87</v>
      </c>
      <c r="C72" s="9" t="s">
        <v>154</v>
      </c>
      <c r="D72" s="10">
        <v>15</v>
      </c>
      <c r="E72" s="11">
        <f>D72*2.19</f>
        <v>32.85</v>
      </c>
      <c r="F72" s="9">
        <v>0</v>
      </c>
      <c r="G72" s="11">
        <f>F72*2.19</f>
        <v>0</v>
      </c>
      <c r="H72" s="10">
        <v>23</v>
      </c>
      <c r="I72" s="11">
        <f>H72*1.8</f>
        <v>41.4</v>
      </c>
      <c r="J72" s="9">
        <v>4</v>
      </c>
      <c r="K72" s="12">
        <f>J72*14</f>
        <v>56</v>
      </c>
      <c r="L72" s="11">
        <v>0</v>
      </c>
      <c r="M72" s="9">
        <v>3</v>
      </c>
      <c r="N72" s="12">
        <f>M72*14</f>
        <v>42</v>
      </c>
      <c r="O72" s="12">
        <v>0</v>
      </c>
      <c r="P72" s="9">
        <v>0</v>
      </c>
      <c r="Q72" s="12">
        <f>P72*14</f>
        <v>0</v>
      </c>
      <c r="R72" s="12">
        <f t="shared" si="15"/>
        <v>0</v>
      </c>
      <c r="S72" s="18">
        <f t="shared" si="14"/>
        <v>172.25</v>
      </c>
    </row>
    <row r="73" spans="1:19" ht="20.100000000000001" customHeight="1">
      <c r="A73" s="13">
        <v>66</v>
      </c>
      <c r="B73" s="20" t="s">
        <v>52</v>
      </c>
      <c r="C73" s="9" t="s">
        <v>120</v>
      </c>
      <c r="D73" s="10">
        <v>12</v>
      </c>
      <c r="E73" s="11">
        <f>D73*2.19</f>
        <v>26.28</v>
      </c>
      <c r="F73" s="9">
        <v>21</v>
      </c>
      <c r="G73" s="11">
        <f>F73*2.19</f>
        <v>45.99</v>
      </c>
      <c r="H73" s="10">
        <v>0</v>
      </c>
      <c r="I73" s="11">
        <f>H73*1.8</f>
        <v>0</v>
      </c>
      <c r="J73" s="9">
        <v>3</v>
      </c>
      <c r="K73" s="12">
        <f>J73*14</f>
        <v>42</v>
      </c>
      <c r="L73" s="11">
        <v>0</v>
      </c>
      <c r="M73" s="9">
        <v>0</v>
      </c>
      <c r="N73" s="12">
        <f>M73*14</f>
        <v>0</v>
      </c>
      <c r="O73" s="12">
        <v>0</v>
      </c>
      <c r="P73" s="9">
        <v>4</v>
      </c>
      <c r="Q73" s="12">
        <f>P73*14</f>
        <v>56</v>
      </c>
      <c r="R73" s="12">
        <v>0</v>
      </c>
      <c r="S73" s="18">
        <f t="shared" si="14"/>
        <v>170.27</v>
      </c>
    </row>
    <row r="74" spans="1:19" ht="20.100000000000001" customHeight="1">
      <c r="A74" s="13">
        <v>67</v>
      </c>
      <c r="B74" s="20" t="s">
        <v>74</v>
      </c>
      <c r="C74" s="9" t="s">
        <v>141</v>
      </c>
      <c r="D74" s="10">
        <v>13</v>
      </c>
      <c r="E74" s="11">
        <f>D74*2.19</f>
        <v>28.47</v>
      </c>
      <c r="F74" s="9">
        <v>20</v>
      </c>
      <c r="G74" s="11">
        <f>F74*2.19</f>
        <v>43.8</v>
      </c>
      <c r="H74" s="10">
        <v>0</v>
      </c>
      <c r="I74" s="11">
        <f>H74*1.8</f>
        <v>0</v>
      </c>
      <c r="J74" s="9">
        <v>3</v>
      </c>
      <c r="K74" s="12">
        <f>J74*14</f>
        <v>42</v>
      </c>
      <c r="L74" s="11">
        <v>0</v>
      </c>
      <c r="M74" s="9">
        <v>0</v>
      </c>
      <c r="N74" s="12">
        <f>M74*14</f>
        <v>0</v>
      </c>
      <c r="O74" s="12">
        <v>0</v>
      </c>
      <c r="P74" s="9">
        <v>4</v>
      </c>
      <c r="Q74" s="12">
        <f>P74*14</f>
        <v>56</v>
      </c>
      <c r="R74" s="12">
        <v>0</v>
      </c>
      <c r="S74" s="18">
        <f>E74+G74+I74+K74++L74+N74+O74+Q74+R74</f>
        <v>170.26999999999998</v>
      </c>
    </row>
    <row r="75" spans="1:19" ht="20.100000000000001" customHeight="1">
      <c r="A75" s="13">
        <v>68</v>
      </c>
      <c r="B75" s="20" t="s">
        <v>95</v>
      </c>
      <c r="C75" s="9" t="s">
        <v>165</v>
      </c>
      <c r="D75" s="9">
        <v>13</v>
      </c>
      <c r="E75" s="11">
        <f>D75*2.19</f>
        <v>28.47</v>
      </c>
      <c r="F75" s="9">
        <v>20</v>
      </c>
      <c r="G75" s="11">
        <f>F75*2.19</f>
        <v>43.8</v>
      </c>
      <c r="H75" s="9">
        <v>0</v>
      </c>
      <c r="I75" s="11">
        <f>H75*1.8</f>
        <v>0</v>
      </c>
      <c r="J75" s="9">
        <v>3</v>
      </c>
      <c r="K75" s="12">
        <f>J75*14</f>
        <v>42</v>
      </c>
      <c r="L75" s="11">
        <v>0</v>
      </c>
      <c r="M75" s="9">
        <v>0</v>
      </c>
      <c r="N75" s="12">
        <f>M75*14</f>
        <v>0</v>
      </c>
      <c r="O75" s="12">
        <v>0</v>
      </c>
      <c r="P75" s="9">
        <v>4</v>
      </c>
      <c r="Q75" s="12">
        <f>P75*14</f>
        <v>56</v>
      </c>
      <c r="R75" s="12">
        <v>0</v>
      </c>
      <c r="S75" s="18">
        <f>E75+G75+I75+K75++L75+N75+O75+Q75+R75</f>
        <v>170.26999999999998</v>
      </c>
    </row>
    <row r="76" spans="1:19" ht="20.100000000000001" customHeight="1">
      <c r="A76" s="13">
        <v>69</v>
      </c>
      <c r="B76" s="20" t="s">
        <v>77</v>
      </c>
      <c r="C76" s="9" t="s">
        <v>144</v>
      </c>
      <c r="D76" s="10">
        <v>13</v>
      </c>
      <c r="E76" s="11">
        <f>D76*2.19</f>
        <v>28.47</v>
      </c>
      <c r="F76" s="9">
        <v>0</v>
      </c>
      <c r="G76" s="11">
        <f>F76*2.19</f>
        <v>0</v>
      </c>
      <c r="H76" s="10">
        <v>18</v>
      </c>
      <c r="I76" s="11">
        <f>H76*1.8</f>
        <v>32.4</v>
      </c>
      <c r="J76" s="9">
        <v>3</v>
      </c>
      <c r="K76" s="12">
        <f>J76*14</f>
        <v>42</v>
      </c>
      <c r="L76" s="11">
        <v>0</v>
      </c>
      <c r="M76" s="9">
        <v>3</v>
      </c>
      <c r="N76" s="12">
        <f>M76*14</f>
        <v>42</v>
      </c>
      <c r="O76" s="12">
        <v>0</v>
      </c>
      <c r="P76" s="9">
        <v>0</v>
      </c>
      <c r="Q76" s="12">
        <f>P76*14</f>
        <v>0</v>
      </c>
      <c r="R76" s="12">
        <f>P76*17.5</f>
        <v>0</v>
      </c>
      <c r="S76" s="18">
        <f>E76+G76+I76+K76++L76+N76+O76+Q76+R76</f>
        <v>144.87</v>
      </c>
    </row>
    <row r="77" spans="1:19">
      <c r="S77" s="26"/>
    </row>
    <row r="78" spans="1:19">
      <c r="C78" s="3" t="s">
        <v>376</v>
      </c>
      <c r="S78" s="26"/>
    </row>
    <row r="79" spans="1:19">
      <c r="C79" s="3" t="s">
        <v>375</v>
      </c>
      <c r="S79" s="26"/>
    </row>
    <row r="80" spans="1:19">
      <c r="S80" s="26"/>
    </row>
  </sheetData>
  <autoFilter ref="A7:S7">
    <sortState ref="A6:S104">
      <sortCondition descending="1" ref="S5"/>
    </sortState>
  </autoFilter>
  <mergeCells count="8">
    <mergeCell ref="A4:S4"/>
    <mergeCell ref="A1:S3"/>
    <mergeCell ref="Q5:R5"/>
    <mergeCell ref="D5:E5"/>
    <mergeCell ref="F5:G5"/>
    <mergeCell ref="H5:I5"/>
    <mergeCell ref="K5:L5"/>
    <mergeCell ref="N5:O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6" fitToHeight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workbookViewId="0">
      <pane ySplit="6" topLeftCell="A7" activePane="bottomLeft" state="frozen"/>
      <selection pane="bottomLeft" sqref="A1:S3"/>
    </sheetView>
  </sheetViews>
  <sheetFormatPr defaultRowHeight="15"/>
  <cols>
    <col min="1" max="1" width="5" style="3" customWidth="1"/>
    <col min="2" max="2" width="7.7109375" style="15" customWidth="1"/>
    <col min="3" max="3" width="33.28515625" style="3" hidden="1" customWidth="1"/>
    <col min="4" max="4" width="7.28515625" style="3" customWidth="1"/>
    <col min="5" max="5" width="9.42578125" style="3" customWidth="1"/>
    <col min="6" max="6" width="8.7109375" style="3" customWidth="1"/>
    <col min="7" max="7" width="8.85546875" style="3" customWidth="1"/>
    <col min="8" max="8" width="6.7109375" style="3" customWidth="1"/>
    <col min="9" max="9" width="6.5703125" style="3" customWidth="1"/>
    <col min="10" max="10" width="9" style="3" customWidth="1"/>
    <col min="11" max="11" width="6.140625" style="3" customWidth="1"/>
    <col min="12" max="12" width="6" style="3" customWidth="1"/>
    <col min="13" max="13" width="9.140625" style="3"/>
    <col min="14" max="14" width="5.7109375" style="3" customWidth="1"/>
    <col min="15" max="15" width="6.7109375" style="3" customWidth="1"/>
    <col min="16" max="16" width="9.140625" style="3"/>
    <col min="17" max="17" width="5.140625" style="3" customWidth="1"/>
    <col min="18" max="18" width="6.5703125" style="3" customWidth="1"/>
    <col min="19" max="19" width="9.140625" style="15"/>
  </cols>
  <sheetData>
    <row r="1" spans="1:19">
      <c r="A1" s="27" t="s">
        <v>381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8.75">
      <c r="A4" s="29" t="s">
        <v>377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5.75">
      <c r="A5" s="2" t="s">
        <v>0</v>
      </c>
      <c r="B5" s="16"/>
      <c r="C5" s="2" t="s">
        <v>1</v>
      </c>
      <c r="D5" s="31" t="s">
        <v>20</v>
      </c>
      <c r="E5" s="31"/>
      <c r="F5" s="32" t="s">
        <v>21</v>
      </c>
      <c r="G5" s="32"/>
      <c r="H5" s="31" t="s">
        <v>22</v>
      </c>
      <c r="I5" s="31"/>
      <c r="J5" s="2" t="s">
        <v>7</v>
      </c>
      <c r="K5" s="31" t="s">
        <v>4</v>
      </c>
      <c r="L5" s="31"/>
      <c r="M5" s="2" t="s">
        <v>7</v>
      </c>
      <c r="N5" s="31" t="s">
        <v>4</v>
      </c>
      <c r="O5" s="31"/>
      <c r="P5" s="2" t="s">
        <v>7</v>
      </c>
      <c r="Q5" s="40" t="s">
        <v>4</v>
      </c>
      <c r="R5" s="41"/>
      <c r="S5" s="16" t="s">
        <v>13</v>
      </c>
    </row>
    <row r="6" spans="1:19" ht="96.75" customHeight="1">
      <c r="A6" s="2"/>
      <c r="B6" s="16"/>
      <c r="C6" s="2"/>
      <c r="D6" s="5" t="s">
        <v>3</v>
      </c>
      <c r="E6" s="6" t="s">
        <v>4</v>
      </c>
      <c r="F6" s="7" t="s">
        <v>3</v>
      </c>
      <c r="G6" s="6" t="s">
        <v>4</v>
      </c>
      <c r="H6" s="5" t="s">
        <v>3</v>
      </c>
      <c r="I6" s="6" t="s">
        <v>4</v>
      </c>
      <c r="J6" s="7" t="s">
        <v>25</v>
      </c>
      <c r="K6" s="8" t="s">
        <v>9</v>
      </c>
      <c r="L6" s="8" t="s">
        <v>10</v>
      </c>
      <c r="M6" s="7" t="s">
        <v>26</v>
      </c>
      <c r="N6" s="8" t="s">
        <v>9</v>
      </c>
      <c r="O6" s="8" t="s">
        <v>10</v>
      </c>
      <c r="P6" s="7" t="s">
        <v>27</v>
      </c>
      <c r="Q6" s="8" t="s">
        <v>9</v>
      </c>
      <c r="R6" s="8" t="s">
        <v>10</v>
      </c>
      <c r="S6" s="17" t="s">
        <v>4</v>
      </c>
    </row>
    <row r="7" spans="1:19" ht="96.75" hidden="1" customHeight="1">
      <c r="A7" s="2"/>
      <c r="B7" s="16"/>
      <c r="C7" s="2"/>
      <c r="D7" s="5"/>
      <c r="E7" s="6"/>
      <c r="F7" s="7"/>
      <c r="G7" s="6"/>
      <c r="H7" s="5"/>
      <c r="I7" s="6"/>
      <c r="J7" s="7"/>
      <c r="K7" s="8"/>
      <c r="L7" s="8"/>
      <c r="M7" s="7"/>
      <c r="N7" s="8"/>
      <c r="O7" s="8"/>
      <c r="P7" s="7"/>
      <c r="Q7" s="8"/>
      <c r="R7" s="8"/>
      <c r="S7" s="17"/>
    </row>
    <row r="8" spans="1:19" ht="27.75" customHeight="1">
      <c r="A8" s="9">
        <v>1</v>
      </c>
      <c r="B8" s="20" t="s">
        <v>172</v>
      </c>
      <c r="C8" s="9" t="s">
        <v>297</v>
      </c>
      <c r="D8" s="10">
        <v>38</v>
      </c>
      <c r="E8" s="11">
        <f t="shared" ref="E8:E39" si="0">D8*1.8</f>
        <v>68.400000000000006</v>
      </c>
      <c r="F8" s="9">
        <v>0</v>
      </c>
      <c r="G8" s="11">
        <f t="shared" ref="G8:G39" si="1">F8*1</f>
        <v>0</v>
      </c>
      <c r="H8" s="10">
        <v>33</v>
      </c>
      <c r="I8" s="11">
        <f t="shared" ref="I8:I39" si="2">H8*2.13</f>
        <v>70.289999999999992</v>
      </c>
      <c r="J8" s="9">
        <v>5</v>
      </c>
      <c r="K8" s="12">
        <v>0</v>
      </c>
      <c r="L8" s="11">
        <f t="shared" ref="L8:L22" si="3">J8*17.5</f>
        <v>87.5</v>
      </c>
      <c r="M8" s="9">
        <v>0</v>
      </c>
      <c r="N8" s="12">
        <f t="shared" ref="N8:N22" si="4">M8*14</f>
        <v>0</v>
      </c>
      <c r="O8" s="12">
        <f>M8*17.5</f>
        <v>0</v>
      </c>
      <c r="P8" s="9">
        <v>5</v>
      </c>
      <c r="Q8" s="12">
        <f t="shared" ref="Q8:Q39" si="5">P8*14</f>
        <v>70</v>
      </c>
      <c r="R8" s="12">
        <v>0</v>
      </c>
      <c r="S8" s="18">
        <f t="shared" ref="S8:S39" si="6">E8+G8+I8+K8++L8+N8+O8+Q8+R8</f>
        <v>296.19</v>
      </c>
    </row>
    <row r="9" spans="1:19" ht="27.75" customHeight="1">
      <c r="A9" s="9">
        <v>2</v>
      </c>
      <c r="B9" s="20" t="s">
        <v>180</v>
      </c>
      <c r="C9" s="9" t="s">
        <v>302</v>
      </c>
      <c r="D9" s="10">
        <v>39</v>
      </c>
      <c r="E9" s="11">
        <f t="shared" si="0"/>
        <v>70.2</v>
      </c>
      <c r="F9" s="9">
        <v>67</v>
      </c>
      <c r="G9" s="11">
        <f t="shared" si="1"/>
        <v>67</v>
      </c>
      <c r="H9" s="10">
        <v>0</v>
      </c>
      <c r="I9" s="11">
        <f t="shared" si="2"/>
        <v>0</v>
      </c>
      <c r="J9" s="9">
        <v>5</v>
      </c>
      <c r="K9" s="12">
        <v>0</v>
      </c>
      <c r="L9" s="11">
        <f t="shared" si="3"/>
        <v>87.5</v>
      </c>
      <c r="M9" s="9">
        <v>5</v>
      </c>
      <c r="N9" s="12">
        <f t="shared" si="4"/>
        <v>70</v>
      </c>
      <c r="O9" s="12">
        <v>0</v>
      </c>
      <c r="P9" s="9">
        <v>0</v>
      </c>
      <c r="Q9" s="12">
        <f t="shared" si="5"/>
        <v>0</v>
      </c>
      <c r="R9" s="12">
        <f>P9*17.5</f>
        <v>0</v>
      </c>
      <c r="S9" s="18">
        <f t="shared" si="6"/>
        <v>294.7</v>
      </c>
    </row>
    <row r="10" spans="1:19" ht="27.75" customHeight="1">
      <c r="A10" s="9">
        <v>3</v>
      </c>
      <c r="B10" s="20" t="s">
        <v>196</v>
      </c>
      <c r="C10" s="9" t="s">
        <v>311</v>
      </c>
      <c r="D10" s="10">
        <v>39</v>
      </c>
      <c r="E10" s="11">
        <f t="shared" si="0"/>
        <v>70.2</v>
      </c>
      <c r="F10" s="9">
        <v>0</v>
      </c>
      <c r="G10" s="11">
        <f t="shared" si="1"/>
        <v>0</v>
      </c>
      <c r="H10" s="10">
        <v>30</v>
      </c>
      <c r="I10" s="11">
        <f t="shared" si="2"/>
        <v>63.9</v>
      </c>
      <c r="J10" s="9">
        <v>5</v>
      </c>
      <c r="K10" s="12">
        <v>0</v>
      </c>
      <c r="L10" s="11">
        <f t="shared" si="3"/>
        <v>87.5</v>
      </c>
      <c r="M10" s="9">
        <v>0</v>
      </c>
      <c r="N10" s="12">
        <f t="shared" si="4"/>
        <v>0</v>
      </c>
      <c r="O10" s="12">
        <f>M10*17.5</f>
        <v>0</v>
      </c>
      <c r="P10" s="9">
        <v>5</v>
      </c>
      <c r="Q10" s="12">
        <f t="shared" si="5"/>
        <v>70</v>
      </c>
      <c r="R10" s="12">
        <v>0</v>
      </c>
      <c r="S10" s="18">
        <f t="shared" si="6"/>
        <v>291.60000000000002</v>
      </c>
    </row>
    <row r="11" spans="1:19" ht="27.75" customHeight="1">
      <c r="A11" s="9">
        <v>4</v>
      </c>
      <c r="B11" s="20" t="s">
        <v>170</v>
      </c>
      <c r="C11" s="9" t="s">
        <v>111</v>
      </c>
      <c r="D11" s="10">
        <v>37</v>
      </c>
      <c r="E11" s="11">
        <f t="shared" si="0"/>
        <v>66.600000000000009</v>
      </c>
      <c r="F11" s="9">
        <v>67</v>
      </c>
      <c r="G11" s="11">
        <f t="shared" si="1"/>
        <v>67</v>
      </c>
      <c r="H11" s="10">
        <v>0</v>
      </c>
      <c r="I11" s="11">
        <f t="shared" si="2"/>
        <v>0</v>
      </c>
      <c r="J11" s="9">
        <v>5</v>
      </c>
      <c r="K11" s="12">
        <v>0</v>
      </c>
      <c r="L11" s="11">
        <f t="shared" si="3"/>
        <v>87.5</v>
      </c>
      <c r="M11" s="9">
        <v>5</v>
      </c>
      <c r="N11" s="12">
        <f t="shared" si="4"/>
        <v>70</v>
      </c>
      <c r="O11" s="12">
        <v>0</v>
      </c>
      <c r="P11" s="9">
        <v>0</v>
      </c>
      <c r="Q11" s="12">
        <f t="shared" si="5"/>
        <v>0</v>
      </c>
      <c r="R11" s="12">
        <f>P11*17.5</f>
        <v>0</v>
      </c>
      <c r="S11" s="18">
        <f t="shared" si="6"/>
        <v>291.10000000000002</v>
      </c>
    </row>
    <row r="12" spans="1:19" ht="27.75" customHeight="1">
      <c r="A12" s="9">
        <v>5</v>
      </c>
      <c r="B12" s="20" t="s">
        <v>188</v>
      </c>
      <c r="C12" s="9" t="s">
        <v>306</v>
      </c>
      <c r="D12" s="10">
        <v>39</v>
      </c>
      <c r="E12" s="11">
        <f t="shared" si="0"/>
        <v>70.2</v>
      </c>
      <c r="F12" s="9">
        <v>62</v>
      </c>
      <c r="G12" s="11">
        <f t="shared" si="1"/>
        <v>62</v>
      </c>
      <c r="H12" s="10">
        <v>0</v>
      </c>
      <c r="I12" s="11">
        <f t="shared" si="2"/>
        <v>0</v>
      </c>
      <c r="J12" s="9">
        <v>5</v>
      </c>
      <c r="K12" s="12">
        <v>0</v>
      </c>
      <c r="L12" s="11">
        <f t="shared" si="3"/>
        <v>87.5</v>
      </c>
      <c r="M12" s="9">
        <v>5</v>
      </c>
      <c r="N12" s="12">
        <f t="shared" si="4"/>
        <v>70</v>
      </c>
      <c r="O12" s="12">
        <v>0</v>
      </c>
      <c r="P12" s="9">
        <v>0</v>
      </c>
      <c r="Q12" s="12">
        <f t="shared" si="5"/>
        <v>0</v>
      </c>
      <c r="R12" s="12">
        <f>P12*17.5</f>
        <v>0</v>
      </c>
      <c r="S12" s="18">
        <f t="shared" si="6"/>
        <v>289.7</v>
      </c>
    </row>
    <row r="13" spans="1:19" ht="27.75" customHeight="1">
      <c r="A13" s="9">
        <v>6</v>
      </c>
      <c r="B13" s="20" t="s">
        <v>192</v>
      </c>
      <c r="C13" s="9" t="s">
        <v>309</v>
      </c>
      <c r="D13" s="10">
        <v>37</v>
      </c>
      <c r="E13" s="11">
        <f t="shared" si="0"/>
        <v>66.600000000000009</v>
      </c>
      <c r="F13" s="9">
        <v>65</v>
      </c>
      <c r="G13" s="11">
        <f t="shared" si="1"/>
        <v>65</v>
      </c>
      <c r="H13" s="10">
        <v>0</v>
      </c>
      <c r="I13" s="11">
        <f t="shared" si="2"/>
        <v>0</v>
      </c>
      <c r="J13" s="9">
        <v>5</v>
      </c>
      <c r="K13" s="12">
        <v>0</v>
      </c>
      <c r="L13" s="11">
        <f t="shared" si="3"/>
        <v>87.5</v>
      </c>
      <c r="M13" s="9">
        <v>5</v>
      </c>
      <c r="N13" s="12">
        <f t="shared" si="4"/>
        <v>70</v>
      </c>
      <c r="O13" s="12">
        <v>0</v>
      </c>
      <c r="P13" s="9">
        <v>0</v>
      </c>
      <c r="Q13" s="12">
        <f t="shared" si="5"/>
        <v>0</v>
      </c>
      <c r="R13" s="12">
        <f>P13*17.5</f>
        <v>0</v>
      </c>
      <c r="S13" s="18">
        <f t="shared" si="6"/>
        <v>289.10000000000002</v>
      </c>
    </row>
    <row r="14" spans="1:19" ht="27.75" customHeight="1">
      <c r="A14" s="9">
        <v>7</v>
      </c>
      <c r="B14" s="20" t="s">
        <v>194</v>
      </c>
      <c r="C14" s="9" t="s">
        <v>158</v>
      </c>
      <c r="D14" s="10">
        <v>37</v>
      </c>
      <c r="E14" s="11">
        <f t="shared" si="0"/>
        <v>66.600000000000009</v>
      </c>
      <c r="F14" s="9">
        <v>0</v>
      </c>
      <c r="G14" s="11">
        <f t="shared" si="1"/>
        <v>0</v>
      </c>
      <c r="H14" s="10">
        <v>30</v>
      </c>
      <c r="I14" s="11">
        <f t="shared" si="2"/>
        <v>63.9</v>
      </c>
      <c r="J14" s="9">
        <v>5</v>
      </c>
      <c r="K14" s="12">
        <v>0</v>
      </c>
      <c r="L14" s="11">
        <f t="shared" si="3"/>
        <v>87.5</v>
      </c>
      <c r="M14" s="9">
        <v>0</v>
      </c>
      <c r="N14" s="12">
        <f t="shared" si="4"/>
        <v>0</v>
      </c>
      <c r="O14" s="12">
        <f>M14*17.5</f>
        <v>0</v>
      </c>
      <c r="P14" s="9">
        <v>5</v>
      </c>
      <c r="Q14" s="12">
        <f t="shared" si="5"/>
        <v>70</v>
      </c>
      <c r="R14" s="12">
        <v>0</v>
      </c>
      <c r="S14" s="18">
        <f t="shared" si="6"/>
        <v>288</v>
      </c>
    </row>
    <row r="15" spans="1:19" ht="27.75" customHeight="1">
      <c r="A15" s="9">
        <v>8</v>
      </c>
      <c r="B15" s="20" t="s">
        <v>169</v>
      </c>
      <c r="C15" s="9" t="s">
        <v>295</v>
      </c>
      <c r="D15" s="10">
        <v>38</v>
      </c>
      <c r="E15" s="11">
        <f t="shared" si="0"/>
        <v>68.400000000000006</v>
      </c>
      <c r="F15" s="9">
        <v>62</v>
      </c>
      <c r="G15" s="11">
        <f t="shared" si="1"/>
        <v>62</v>
      </c>
      <c r="H15" s="10">
        <v>0</v>
      </c>
      <c r="I15" s="11">
        <f t="shared" si="2"/>
        <v>0</v>
      </c>
      <c r="J15" s="9">
        <v>5</v>
      </c>
      <c r="K15" s="12">
        <v>0</v>
      </c>
      <c r="L15" s="11">
        <f t="shared" si="3"/>
        <v>87.5</v>
      </c>
      <c r="M15" s="9">
        <v>5</v>
      </c>
      <c r="N15" s="12">
        <f t="shared" si="4"/>
        <v>70</v>
      </c>
      <c r="O15" s="12">
        <v>0</v>
      </c>
      <c r="P15" s="9">
        <v>0</v>
      </c>
      <c r="Q15" s="12">
        <f t="shared" si="5"/>
        <v>0</v>
      </c>
      <c r="R15" s="12">
        <f>P15*17.5</f>
        <v>0</v>
      </c>
      <c r="S15" s="18">
        <f t="shared" si="6"/>
        <v>287.89999999999998</v>
      </c>
    </row>
    <row r="16" spans="1:19" ht="27.75" customHeight="1">
      <c r="A16" s="9">
        <v>9</v>
      </c>
      <c r="B16" s="20" t="s">
        <v>167</v>
      </c>
      <c r="C16" s="9" t="s">
        <v>101</v>
      </c>
      <c r="D16" s="10">
        <v>37</v>
      </c>
      <c r="E16" s="11">
        <f t="shared" si="0"/>
        <v>66.600000000000009</v>
      </c>
      <c r="F16" s="9">
        <v>63</v>
      </c>
      <c r="G16" s="11">
        <f t="shared" si="1"/>
        <v>63</v>
      </c>
      <c r="H16" s="10">
        <v>0</v>
      </c>
      <c r="I16" s="11">
        <f t="shared" si="2"/>
        <v>0</v>
      </c>
      <c r="J16" s="9">
        <v>5</v>
      </c>
      <c r="K16" s="12">
        <v>0</v>
      </c>
      <c r="L16" s="11">
        <f t="shared" si="3"/>
        <v>87.5</v>
      </c>
      <c r="M16" s="9">
        <v>5</v>
      </c>
      <c r="N16" s="12">
        <f t="shared" si="4"/>
        <v>70</v>
      </c>
      <c r="O16" s="12">
        <v>0</v>
      </c>
      <c r="P16" s="9">
        <v>0</v>
      </c>
      <c r="Q16" s="12">
        <f t="shared" si="5"/>
        <v>0</v>
      </c>
      <c r="R16" s="12">
        <f>P16*17.5</f>
        <v>0</v>
      </c>
      <c r="S16" s="18">
        <f t="shared" si="6"/>
        <v>287.10000000000002</v>
      </c>
    </row>
    <row r="17" spans="1:19" ht="27.75" customHeight="1">
      <c r="A17" s="9">
        <v>10</v>
      </c>
      <c r="B17" s="20" t="s">
        <v>178</v>
      </c>
      <c r="C17" s="9" t="s">
        <v>130</v>
      </c>
      <c r="D17" s="10">
        <v>37</v>
      </c>
      <c r="E17" s="11">
        <f t="shared" si="0"/>
        <v>66.600000000000009</v>
      </c>
      <c r="F17" s="9">
        <v>61</v>
      </c>
      <c r="G17" s="11">
        <f t="shared" si="1"/>
        <v>61</v>
      </c>
      <c r="H17" s="10">
        <v>0</v>
      </c>
      <c r="I17" s="11">
        <f t="shared" si="2"/>
        <v>0</v>
      </c>
      <c r="J17" s="9">
        <v>5</v>
      </c>
      <c r="K17" s="12">
        <v>0</v>
      </c>
      <c r="L17" s="11">
        <f t="shared" si="3"/>
        <v>87.5</v>
      </c>
      <c r="M17" s="9">
        <v>5</v>
      </c>
      <c r="N17" s="12">
        <f t="shared" si="4"/>
        <v>70</v>
      </c>
      <c r="O17" s="12">
        <v>0</v>
      </c>
      <c r="P17" s="9">
        <v>0</v>
      </c>
      <c r="Q17" s="12">
        <f t="shared" si="5"/>
        <v>0</v>
      </c>
      <c r="R17" s="12">
        <f>P17*17.5</f>
        <v>0</v>
      </c>
      <c r="S17" s="18">
        <f t="shared" si="6"/>
        <v>285.10000000000002</v>
      </c>
    </row>
    <row r="18" spans="1:19" ht="27.75" customHeight="1">
      <c r="A18" s="9">
        <v>11</v>
      </c>
      <c r="B18" s="20" t="s">
        <v>174</v>
      </c>
      <c r="C18" s="9" t="s">
        <v>298</v>
      </c>
      <c r="D18" s="10">
        <v>36</v>
      </c>
      <c r="E18" s="11">
        <f t="shared" si="0"/>
        <v>64.8</v>
      </c>
      <c r="F18" s="9">
        <v>0</v>
      </c>
      <c r="G18" s="11">
        <f t="shared" si="1"/>
        <v>0</v>
      </c>
      <c r="H18" s="10">
        <v>29</v>
      </c>
      <c r="I18" s="11">
        <f t="shared" si="2"/>
        <v>61.769999999999996</v>
      </c>
      <c r="J18" s="9">
        <v>5</v>
      </c>
      <c r="K18" s="12">
        <v>0</v>
      </c>
      <c r="L18" s="11">
        <f t="shared" si="3"/>
        <v>87.5</v>
      </c>
      <c r="M18" s="9">
        <v>0</v>
      </c>
      <c r="N18" s="12">
        <f t="shared" si="4"/>
        <v>0</v>
      </c>
      <c r="O18" s="12">
        <f>M18*17.5</f>
        <v>0</v>
      </c>
      <c r="P18" s="9">
        <v>5</v>
      </c>
      <c r="Q18" s="12">
        <f t="shared" si="5"/>
        <v>70</v>
      </c>
      <c r="R18" s="12">
        <v>0</v>
      </c>
      <c r="S18" s="18">
        <f t="shared" si="6"/>
        <v>284.07</v>
      </c>
    </row>
    <row r="19" spans="1:19" ht="27.75" customHeight="1">
      <c r="A19" s="9">
        <v>12</v>
      </c>
      <c r="B19" s="20" t="s">
        <v>168</v>
      </c>
      <c r="C19" s="9" t="s">
        <v>294</v>
      </c>
      <c r="D19" s="10">
        <v>35</v>
      </c>
      <c r="E19" s="11">
        <f t="shared" si="0"/>
        <v>63</v>
      </c>
      <c r="F19" s="9">
        <v>62</v>
      </c>
      <c r="G19" s="11">
        <f t="shared" si="1"/>
        <v>62</v>
      </c>
      <c r="H19" s="10">
        <v>0</v>
      </c>
      <c r="I19" s="11">
        <f t="shared" si="2"/>
        <v>0</v>
      </c>
      <c r="J19" s="9">
        <v>5</v>
      </c>
      <c r="K19" s="12">
        <v>0</v>
      </c>
      <c r="L19" s="11">
        <f t="shared" si="3"/>
        <v>87.5</v>
      </c>
      <c r="M19" s="9">
        <v>5</v>
      </c>
      <c r="N19" s="12">
        <f t="shared" si="4"/>
        <v>70</v>
      </c>
      <c r="O19" s="12">
        <v>0</v>
      </c>
      <c r="P19" s="9">
        <v>0</v>
      </c>
      <c r="Q19" s="12">
        <f t="shared" si="5"/>
        <v>0</v>
      </c>
      <c r="R19" s="12">
        <f>P19*17.5</f>
        <v>0</v>
      </c>
      <c r="S19" s="18">
        <f t="shared" si="6"/>
        <v>282.5</v>
      </c>
    </row>
    <row r="20" spans="1:19" ht="27.75" customHeight="1">
      <c r="A20" s="9">
        <v>13</v>
      </c>
      <c r="B20" s="20" t="s">
        <v>184</v>
      </c>
      <c r="C20" s="9" t="s">
        <v>304</v>
      </c>
      <c r="D20" s="10">
        <v>34</v>
      </c>
      <c r="E20" s="11">
        <f t="shared" si="0"/>
        <v>61.2</v>
      </c>
      <c r="F20" s="9">
        <v>0</v>
      </c>
      <c r="G20" s="11">
        <f t="shared" si="1"/>
        <v>0</v>
      </c>
      <c r="H20" s="10">
        <v>27</v>
      </c>
      <c r="I20" s="11">
        <f t="shared" si="2"/>
        <v>57.51</v>
      </c>
      <c r="J20" s="9">
        <v>5</v>
      </c>
      <c r="K20" s="12">
        <v>0</v>
      </c>
      <c r="L20" s="11">
        <f t="shared" si="3"/>
        <v>87.5</v>
      </c>
      <c r="M20" s="9">
        <v>0</v>
      </c>
      <c r="N20" s="12">
        <f t="shared" si="4"/>
        <v>0</v>
      </c>
      <c r="O20" s="12">
        <f>M20*17.5</f>
        <v>0</v>
      </c>
      <c r="P20" s="9">
        <v>5</v>
      </c>
      <c r="Q20" s="12">
        <f t="shared" si="5"/>
        <v>70</v>
      </c>
      <c r="R20" s="12">
        <v>0</v>
      </c>
      <c r="S20" s="18">
        <f t="shared" si="6"/>
        <v>276.21000000000004</v>
      </c>
    </row>
    <row r="21" spans="1:19" s="1" customFormat="1" ht="27.75" customHeight="1">
      <c r="A21" s="13">
        <v>14</v>
      </c>
      <c r="B21" s="21" t="s">
        <v>171</v>
      </c>
      <c r="C21" s="14" t="s">
        <v>296</v>
      </c>
      <c r="D21" s="13">
        <v>37</v>
      </c>
      <c r="E21" s="11">
        <f t="shared" si="0"/>
        <v>66.600000000000009</v>
      </c>
      <c r="F21" s="13">
        <v>0</v>
      </c>
      <c r="G21" s="11">
        <f t="shared" si="1"/>
        <v>0</v>
      </c>
      <c r="H21" s="13">
        <v>32</v>
      </c>
      <c r="I21" s="11">
        <f t="shared" si="2"/>
        <v>68.16</v>
      </c>
      <c r="J21" s="13">
        <v>4</v>
      </c>
      <c r="K21" s="12">
        <v>0</v>
      </c>
      <c r="L21" s="11">
        <f t="shared" si="3"/>
        <v>70</v>
      </c>
      <c r="M21" s="13">
        <v>0</v>
      </c>
      <c r="N21" s="12">
        <f t="shared" si="4"/>
        <v>0</v>
      </c>
      <c r="O21" s="12">
        <f>M21*17.5</f>
        <v>0</v>
      </c>
      <c r="P21" s="13">
        <v>5</v>
      </c>
      <c r="Q21" s="12">
        <f t="shared" si="5"/>
        <v>70</v>
      </c>
      <c r="R21" s="12">
        <v>0</v>
      </c>
      <c r="S21" s="19">
        <f t="shared" si="6"/>
        <v>274.76</v>
      </c>
    </row>
    <row r="22" spans="1:19" ht="27.75" customHeight="1">
      <c r="A22" s="9">
        <v>15</v>
      </c>
      <c r="B22" s="20" t="s">
        <v>182</v>
      </c>
      <c r="C22" s="9" t="s">
        <v>135</v>
      </c>
      <c r="D22" s="10">
        <v>39</v>
      </c>
      <c r="E22" s="11">
        <f t="shared" si="0"/>
        <v>70.2</v>
      </c>
      <c r="F22" s="9">
        <v>0</v>
      </c>
      <c r="G22" s="11">
        <f t="shared" si="1"/>
        <v>0</v>
      </c>
      <c r="H22" s="10">
        <v>25</v>
      </c>
      <c r="I22" s="11">
        <f t="shared" si="2"/>
        <v>53.25</v>
      </c>
      <c r="J22" s="9">
        <v>5</v>
      </c>
      <c r="K22" s="12">
        <v>0</v>
      </c>
      <c r="L22" s="11">
        <f t="shared" si="3"/>
        <v>87.5</v>
      </c>
      <c r="M22" s="9">
        <v>0</v>
      </c>
      <c r="N22" s="12">
        <f t="shared" si="4"/>
        <v>0</v>
      </c>
      <c r="O22" s="12">
        <f>M22*17.5</f>
        <v>0</v>
      </c>
      <c r="P22" s="9">
        <v>4</v>
      </c>
      <c r="Q22" s="12">
        <f t="shared" si="5"/>
        <v>56</v>
      </c>
      <c r="R22" s="12">
        <v>0</v>
      </c>
      <c r="S22" s="18">
        <f t="shared" si="6"/>
        <v>266.95</v>
      </c>
    </row>
    <row r="23" spans="1:19" ht="27.75" customHeight="1">
      <c r="A23" s="9">
        <v>16</v>
      </c>
      <c r="B23" s="20" t="s">
        <v>190</v>
      </c>
      <c r="C23" s="9" t="s">
        <v>308</v>
      </c>
      <c r="D23" s="10">
        <v>33</v>
      </c>
      <c r="E23" s="11">
        <f t="shared" si="0"/>
        <v>59.4</v>
      </c>
      <c r="F23" s="9">
        <v>62</v>
      </c>
      <c r="G23" s="11">
        <f t="shared" si="1"/>
        <v>62</v>
      </c>
      <c r="H23" s="10">
        <v>0</v>
      </c>
      <c r="I23" s="11">
        <f t="shared" si="2"/>
        <v>0</v>
      </c>
      <c r="J23" s="9">
        <v>4</v>
      </c>
      <c r="K23" s="12">
        <f>J23*14</f>
        <v>56</v>
      </c>
      <c r="L23" s="11">
        <v>0</v>
      </c>
      <c r="M23" s="9">
        <v>5</v>
      </c>
      <c r="N23" s="12">
        <v>0</v>
      </c>
      <c r="O23" s="12">
        <f>M23*17.5</f>
        <v>87.5</v>
      </c>
      <c r="P23" s="9">
        <v>0</v>
      </c>
      <c r="Q23" s="12">
        <f t="shared" si="5"/>
        <v>0</v>
      </c>
      <c r="R23" s="12">
        <f>P23*17.5</f>
        <v>0</v>
      </c>
      <c r="S23" s="18">
        <f t="shared" si="6"/>
        <v>264.89999999999998</v>
      </c>
    </row>
    <row r="24" spans="1:19" ht="27.75" customHeight="1">
      <c r="A24" s="9">
        <v>17</v>
      </c>
      <c r="B24" s="20" t="s">
        <v>189</v>
      </c>
      <c r="C24" s="9" t="s">
        <v>307</v>
      </c>
      <c r="D24" s="10">
        <v>36</v>
      </c>
      <c r="E24" s="11">
        <f t="shared" si="0"/>
        <v>64.8</v>
      </c>
      <c r="F24" s="9">
        <v>56</v>
      </c>
      <c r="G24" s="11">
        <f t="shared" si="1"/>
        <v>56</v>
      </c>
      <c r="H24" s="10">
        <v>0</v>
      </c>
      <c r="I24" s="11">
        <f t="shared" si="2"/>
        <v>0</v>
      </c>
      <c r="J24" s="9">
        <v>5</v>
      </c>
      <c r="K24" s="12">
        <v>0</v>
      </c>
      <c r="L24" s="11">
        <f>J24*17.5</f>
        <v>87.5</v>
      </c>
      <c r="M24" s="9">
        <v>4</v>
      </c>
      <c r="N24" s="12">
        <f>M24*14</f>
        <v>56</v>
      </c>
      <c r="O24" s="12">
        <v>0</v>
      </c>
      <c r="P24" s="9">
        <v>0</v>
      </c>
      <c r="Q24" s="12">
        <f t="shared" si="5"/>
        <v>0</v>
      </c>
      <c r="R24" s="12">
        <f>P24*17.5</f>
        <v>0</v>
      </c>
      <c r="S24" s="18">
        <f t="shared" si="6"/>
        <v>264.3</v>
      </c>
    </row>
    <row r="25" spans="1:19" ht="27.75" customHeight="1">
      <c r="A25" s="9">
        <v>18</v>
      </c>
      <c r="B25" s="20" t="s">
        <v>197</v>
      </c>
      <c r="C25" s="9" t="s">
        <v>161</v>
      </c>
      <c r="D25" s="10">
        <v>32</v>
      </c>
      <c r="E25" s="11">
        <f t="shared" si="0"/>
        <v>57.6</v>
      </c>
      <c r="F25" s="9">
        <v>63</v>
      </c>
      <c r="G25" s="11">
        <f t="shared" si="1"/>
        <v>63</v>
      </c>
      <c r="H25" s="10">
        <v>0</v>
      </c>
      <c r="I25" s="11">
        <f t="shared" si="2"/>
        <v>0</v>
      </c>
      <c r="J25" s="9">
        <v>4</v>
      </c>
      <c r="K25" s="12">
        <f>J25*14</f>
        <v>56</v>
      </c>
      <c r="L25" s="11">
        <v>0</v>
      </c>
      <c r="M25" s="9">
        <v>5</v>
      </c>
      <c r="N25" s="12">
        <v>0</v>
      </c>
      <c r="O25" s="12">
        <f>M25*17.5</f>
        <v>87.5</v>
      </c>
      <c r="P25" s="9">
        <v>0</v>
      </c>
      <c r="Q25" s="12">
        <f t="shared" si="5"/>
        <v>0</v>
      </c>
      <c r="R25" s="12">
        <f>P25*17.5</f>
        <v>0</v>
      </c>
      <c r="S25" s="18">
        <f t="shared" si="6"/>
        <v>264.10000000000002</v>
      </c>
    </row>
    <row r="26" spans="1:19" ht="27.75" customHeight="1">
      <c r="A26" s="9">
        <v>19</v>
      </c>
      <c r="B26" s="20" t="s">
        <v>191</v>
      </c>
      <c r="C26" s="9" t="s">
        <v>149</v>
      </c>
      <c r="D26" s="10">
        <v>37</v>
      </c>
      <c r="E26" s="11">
        <f t="shared" si="0"/>
        <v>66.600000000000009</v>
      </c>
      <c r="F26" s="9">
        <v>53</v>
      </c>
      <c r="G26" s="11">
        <f t="shared" si="1"/>
        <v>53</v>
      </c>
      <c r="H26" s="10">
        <v>0</v>
      </c>
      <c r="I26" s="11">
        <f t="shared" si="2"/>
        <v>0</v>
      </c>
      <c r="J26" s="9">
        <v>5</v>
      </c>
      <c r="K26" s="12">
        <v>0</v>
      </c>
      <c r="L26" s="11">
        <f t="shared" ref="L26:L32" si="7">J26*17.5</f>
        <v>87.5</v>
      </c>
      <c r="M26" s="9">
        <v>4</v>
      </c>
      <c r="N26" s="12">
        <f t="shared" ref="N26:N36" si="8">M26*14</f>
        <v>56</v>
      </c>
      <c r="O26" s="12">
        <v>0</v>
      </c>
      <c r="P26" s="9">
        <v>0</v>
      </c>
      <c r="Q26" s="12">
        <f t="shared" si="5"/>
        <v>0</v>
      </c>
      <c r="R26" s="12">
        <f>P26*17.5</f>
        <v>0</v>
      </c>
      <c r="S26" s="18">
        <f t="shared" si="6"/>
        <v>263.10000000000002</v>
      </c>
    </row>
    <row r="27" spans="1:19" ht="27.75" customHeight="1">
      <c r="A27" s="9">
        <v>20</v>
      </c>
      <c r="B27" s="20" t="s">
        <v>179</v>
      </c>
      <c r="C27" s="9" t="s">
        <v>131</v>
      </c>
      <c r="D27" s="10">
        <v>34</v>
      </c>
      <c r="E27" s="11">
        <f t="shared" si="0"/>
        <v>61.2</v>
      </c>
      <c r="F27" s="9">
        <v>56</v>
      </c>
      <c r="G27" s="11">
        <f t="shared" si="1"/>
        <v>56</v>
      </c>
      <c r="H27" s="10">
        <v>0</v>
      </c>
      <c r="I27" s="11">
        <f t="shared" si="2"/>
        <v>0</v>
      </c>
      <c r="J27" s="9">
        <v>5</v>
      </c>
      <c r="K27" s="12">
        <v>0</v>
      </c>
      <c r="L27" s="11">
        <f t="shared" si="7"/>
        <v>87.5</v>
      </c>
      <c r="M27" s="9">
        <v>4</v>
      </c>
      <c r="N27" s="12">
        <f t="shared" si="8"/>
        <v>56</v>
      </c>
      <c r="O27" s="12">
        <v>0</v>
      </c>
      <c r="P27" s="9">
        <v>0</v>
      </c>
      <c r="Q27" s="12">
        <f t="shared" si="5"/>
        <v>0</v>
      </c>
      <c r="R27" s="12">
        <f>P27*17.5</f>
        <v>0</v>
      </c>
      <c r="S27" s="18">
        <f t="shared" si="6"/>
        <v>260.7</v>
      </c>
    </row>
    <row r="28" spans="1:19" ht="27.75" customHeight="1">
      <c r="A28" s="9">
        <v>21</v>
      </c>
      <c r="B28" s="20" t="s">
        <v>175</v>
      </c>
      <c r="C28" s="9" t="s">
        <v>299</v>
      </c>
      <c r="D28" s="10">
        <v>35</v>
      </c>
      <c r="E28" s="11">
        <f t="shared" si="0"/>
        <v>63</v>
      </c>
      <c r="F28" s="9">
        <v>0</v>
      </c>
      <c r="G28" s="11">
        <f t="shared" si="1"/>
        <v>0</v>
      </c>
      <c r="H28" s="10">
        <v>27</v>
      </c>
      <c r="I28" s="11">
        <f t="shared" si="2"/>
        <v>57.51</v>
      </c>
      <c r="J28" s="9">
        <v>4</v>
      </c>
      <c r="K28" s="12">
        <v>0</v>
      </c>
      <c r="L28" s="11">
        <f t="shared" si="7"/>
        <v>70</v>
      </c>
      <c r="M28" s="9">
        <v>0</v>
      </c>
      <c r="N28" s="12">
        <f t="shared" si="8"/>
        <v>0</v>
      </c>
      <c r="O28" s="12">
        <f>M28*17.5</f>
        <v>0</v>
      </c>
      <c r="P28" s="9">
        <v>5</v>
      </c>
      <c r="Q28" s="12">
        <f t="shared" si="5"/>
        <v>70</v>
      </c>
      <c r="R28" s="12">
        <v>0</v>
      </c>
      <c r="S28" s="18">
        <f t="shared" si="6"/>
        <v>260.51</v>
      </c>
    </row>
    <row r="29" spans="1:19" ht="27.75" customHeight="1">
      <c r="A29" s="9">
        <v>22</v>
      </c>
      <c r="B29" s="20" t="s">
        <v>183</v>
      </c>
      <c r="C29" s="9" t="s">
        <v>136</v>
      </c>
      <c r="D29" s="10">
        <v>35</v>
      </c>
      <c r="E29" s="11">
        <f t="shared" si="0"/>
        <v>63</v>
      </c>
      <c r="F29" s="9">
        <v>0</v>
      </c>
      <c r="G29" s="11">
        <f t="shared" si="1"/>
        <v>0</v>
      </c>
      <c r="H29" s="10">
        <v>25</v>
      </c>
      <c r="I29" s="11">
        <f t="shared" si="2"/>
        <v>53.25</v>
      </c>
      <c r="J29" s="9">
        <v>5</v>
      </c>
      <c r="K29" s="12">
        <v>0</v>
      </c>
      <c r="L29" s="11">
        <f t="shared" si="7"/>
        <v>87.5</v>
      </c>
      <c r="M29" s="9">
        <v>0</v>
      </c>
      <c r="N29" s="12">
        <f t="shared" si="8"/>
        <v>0</v>
      </c>
      <c r="O29" s="12">
        <f>M29*17.5</f>
        <v>0</v>
      </c>
      <c r="P29" s="9">
        <v>4</v>
      </c>
      <c r="Q29" s="12">
        <f t="shared" si="5"/>
        <v>56</v>
      </c>
      <c r="R29" s="12">
        <v>0</v>
      </c>
      <c r="S29" s="18">
        <f t="shared" si="6"/>
        <v>259.75</v>
      </c>
    </row>
    <row r="30" spans="1:19" ht="27.75" customHeight="1">
      <c r="A30" s="9">
        <v>23</v>
      </c>
      <c r="B30" s="20" t="s">
        <v>185</v>
      </c>
      <c r="C30" s="9" t="s">
        <v>139</v>
      </c>
      <c r="D30" s="10">
        <v>35</v>
      </c>
      <c r="E30" s="11">
        <f t="shared" si="0"/>
        <v>63</v>
      </c>
      <c r="F30" s="9">
        <v>0</v>
      </c>
      <c r="G30" s="11">
        <f t="shared" si="1"/>
        <v>0</v>
      </c>
      <c r="H30" s="10">
        <v>25</v>
      </c>
      <c r="I30" s="11">
        <f t="shared" si="2"/>
        <v>53.25</v>
      </c>
      <c r="J30" s="9">
        <v>5</v>
      </c>
      <c r="K30" s="12">
        <v>0</v>
      </c>
      <c r="L30" s="11">
        <f t="shared" si="7"/>
        <v>87.5</v>
      </c>
      <c r="M30" s="9">
        <v>0</v>
      </c>
      <c r="N30" s="12">
        <f t="shared" si="8"/>
        <v>0</v>
      </c>
      <c r="O30" s="12">
        <f>M30*17.5</f>
        <v>0</v>
      </c>
      <c r="P30" s="9">
        <v>4</v>
      </c>
      <c r="Q30" s="12">
        <f t="shared" si="5"/>
        <v>56</v>
      </c>
      <c r="R30" s="12">
        <v>0</v>
      </c>
      <c r="S30" s="18">
        <f t="shared" si="6"/>
        <v>259.75</v>
      </c>
    </row>
    <row r="31" spans="1:19" ht="27.75" customHeight="1">
      <c r="A31" s="9">
        <v>24</v>
      </c>
      <c r="B31" s="20" t="s">
        <v>187</v>
      </c>
      <c r="C31" s="9" t="s">
        <v>144</v>
      </c>
      <c r="D31" s="10">
        <v>31</v>
      </c>
      <c r="E31" s="11">
        <f t="shared" si="0"/>
        <v>55.800000000000004</v>
      </c>
      <c r="F31" s="9">
        <v>0</v>
      </c>
      <c r="G31" s="11">
        <f t="shared" si="1"/>
        <v>0</v>
      </c>
      <c r="H31" s="10">
        <v>36</v>
      </c>
      <c r="I31" s="11">
        <f t="shared" si="2"/>
        <v>76.679999999999993</v>
      </c>
      <c r="J31" s="9">
        <v>4</v>
      </c>
      <c r="K31" s="12">
        <v>0</v>
      </c>
      <c r="L31" s="11">
        <f t="shared" si="7"/>
        <v>70</v>
      </c>
      <c r="M31" s="9">
        <v>0</v>
      </c>
      <c r="N31" s="12">
        <f t="shared" si="8"/>
        <v>0</v>
      </c>
      <c r="O31" s="12">
        <f>M31*17.5</f>
        <v>0</v>
      </c>
      <c r="P31" s="9">
        <v>4</v>
      </c>
      <c r="Q31" s="12">
        <f t="shared" si="5"/>
        <v>56</v>
      </c>
      <c r="R31" s="12">
        <v>0</v>
      </c>
      <c r="S31" s="18">
        <f t="shared" si="6"/>
        <v>258.48</v>
      </c>
    </row>
    <row r="32" spans="1:19" ht="27.75" customHeight="1">
      <c r="A32" s="9">
        <v>25</v>
      </c>
      <c r="B32" s="20" t="s">
        <v>186</v>
      </c>
      <c r="C32" s="9" t="s">
        <v>305</v>
      </c>
      <c r="D32" s="10">
        <v>30</v>
      </c>
      <c r="E32" s="11">
        <f t="shared" si="0"/>
        <v>54</v>
      </c>
      <c r="F32" s="9">
        <v>0</v>
      </c>
      <c r="G32" s="11">
        <f t="shared" si="1"/>
        <v>0</v>
      </c>
      <c r="H32" s="10">
        <v>27</v>
      </c>
      <c r="I32" s="11">
        <f t="shared" si="2"/>
        <v>57.51</v>
      </c>
      <c r="J32" s="9">
        <v>4</v>
      </c>
      <c r="K32" s="12">
        <v>0</v>
      </c>
      <c r="L32" s="11">
        <f t="shared" si="7"/>
        <v>70</v>
      </c>
      <c r="M32" s="9">
        <v>0</v>
      </c>
      <c r="N32" s="12">
        <f t="shared" si="8"/>
        <v>0</v>
      </c>
      <c r="O32" s="12">
        <f>M32*17.5</f>
        <v>0</v>
      </c>
      <c r="P32" s="9">
        <v>5</v>
      </c>
      <c r="Q32" s="12">
        <f t="shared" si="5"/>
        <v>70</v>
      </c>
      <c r="R32" s="12">
        <v>0</v>
      </c>
      <c r="S32" s="18">
        <f t="shared" si="6"/>
        <v>251.51</v>
      </c>
    </row>
    <row r="33" spans="1:19" ht="27.75" customHeight="1">
      <c r="A33" s="9">
        <v>26</v>
      </c>
      <c r="B33" s="20" t="s">
        <v>181</v>
      </c>
      <c r="C33" s="9" t="s">
        <v>303</v>
      </c>
      <c r="D33" s="10">
        <v>34</v>
      </c>
      <c r="E33" s="11">
        <f t="shared" si="0"/>
        <v>61.2</v>
      </c>
      <c r="F33" s="9">
        <v>49</v>
      </c>
      <c r="G33" s="11">
        <f t="shared" si="1"/>
        <v>49</v>
      </c>
      <c r="H33" s="10">
        <v>0</v>
      </c>
      <c r="I33" s="11">
        <f t="shared" si="2"/>
        <v>0</v>
      </c>
      <c r="J33" s="9">
        <v>5</v>
      </c>
      <c r="K33" s="12">
        <f>J33*14</f>
        <v>70</v>
      </c>
      <c r="L33" s="11">
        <v>0</v>
      </c>
      <c r="M33" s="9">
        <v>5</v>
      </c>
      <c r="N33" s="12">
        <f t="shared" si="8"/>
        <v>70</v>
      </c>
      <c r="O33" s="12">
        <v>0</v>
      </c>
      <c r="P33" s="9">
        <v>0</v>
      </c>
      <c r="Q33" s="12">
        <f t="shared" si="5"/>
        <v>0</v>
      </c>
      <c r="R33" s="12">
        <f>P33*17.5</f>
        <v>0</v>
      </c>
      <c r="S33" s="18">
        <f t="shared" si="6"/>
        <v>250.2</v>
      </c>
    </row>
    <row r="34" spans="1:19" ht="27.75" customHeight="1">
      <c r="A34" s="9">
        <v>27</v>
      </c>
      <c r="B34" s="20" t="s">
        <v>177</v>
      </c>
      <c r="C34" s="9" t="s">
        <v>301</v>
      </c>
      <c r="D34" s="10">
        <v>34</v>
      </c>
      <c r="E34" s="11">
        <f t="shared" si="0"/>
        <v>61.2</v>
      </c>
      <c r="F34" s="9">
        <v>61</v>
      </c>
      <c r="G34" s="11">
        <f t="shared" si="1"/>
        <v>61</v>
      </c>
      <c r="H34" s="10">
        <v>0</v>
      </c>
      <c r="I34" s="11">
        <f t="shared" si="2"/>
        <v>0</v>
      </c>
      <c r="J34" s="9">
        <v>4</v>
      </c>
      <c r="K34" s="12">
        <f>J34*14</f>
        <v>56</v>
      </c>
      <c r="L34" s="11">
        <v>0</v>
      </c>
      <c r="M34" s="9">
        <v>5</v>
      </c>
      <c r="N34" s="12">
        <f t="shared" si="8"/>
        <v>70</v>
      </c>
      <c r="O34" s="12">
        <v>0</v>
      </c>
      <c r="P34" s="9">
        <v>0</v>
      </c>
      <c r="Q34" s="12">
        <f t="shared" si="5"/>
        <v>0</v>
      </c>
      <c r="R34" s="12">
        <f>P34*17.5</f>
        <v>0</v>
      </c>
      <c r="S34" s="18">
        <f t="shared" si="6"/>
        <v>248.2</v>
      </c>
    </row>
    <row r="35" spans="1:19" ht="27.75" customHeight="1">
      <c r="A35" s="9">
        <v>28</v>
      </c>
      <c r="B35" s="20" t="s">
        <v>195</v>
      </c>
      <c r="C35" s="9" t="s">
        <v>159</v>
      </c>
      <c r="D35" s="10">
        <v>36</v>
      </c>
      <c r="E35" s="11">
        <f t="shared" si="0"/>
        <v>64.8</v>
      </c>
      <c r="F35" s="9">
        <v>0</v>
      </c>
      <c r="G35" s="11">
        <f t="shared" si="1"/>
        <v>0</v>
      </c>
      <c r="H35" s="10">
        <v>26</v>
      </c>
      <c r="I35" s="11">
        <f t="shared" si="2"/>
        <v>55.379999999999995</v>
      </c>
      <c r="J35" s="9">
        <v>5</v>
      </c>
      <c r="K35" s="12">
        <f>J35*14</f>
        <v>70</v>
      </c>
      <c r="L35" s="11">
        <v>0</v>
      </c>
      <c r="M35" s="9">
        <v>0</v>
      </c>
      <c r="N35" s="12">
        <f t="shared" si="8"/>
        <v>0</v>
      </c>
      <c r="O35" s="12">
        <f>M35*17.5</f>
        <v>0</v>
      </c>
      <c r="P35" s="9">
        <v>4</v>
      </c>
      <c r="Q35" s="12">
        <f t="shared" si="5"/>
        <v>56</v>
      </c>
      <c r="R35" s="12">
        <v>0</v>
      </c>
      <c r="S35" s="18">
        <f t="shared" si="6"/>
        <v>246.18</v>
      </c>
    </row>
    <row r="36" spans="1:19" ht="27.75" customHeight="1">
      <c r="A36" s="9">
        <v>29</v>
      </c>
      <c r="B36" s="20" t="s">
        <v>173</v>
      </c>
      <c r="C36" s="9" t="s">
        <v>118</v>
      </c>
      <c r="D36" s="10">
        <v>36</v>
      </c>
      <c r="E36" s="11">
        <f t="shared" si="0"/>
        <v>64.8</v>
      </c>
      <c r="F36" s="9">
        <v>51</v>
      </c>
      <c r="G36" s="11">
        <f t="shared" si="1"/>
        <v>51</v>
      </c>
      <c r="H36" s="10">
        <v>0</v>
      </c>
      <c r="I36" s="11">
        <f t="shared" si="2"/>
        <v>0</v>
      </c>
      <c r="J36" s="9">
        <v>4</v>
      </c>
      <c r="K36" s="12">
        <v>0</v>
      </c>
      <c r="L36" s="11">
        <f>J36*17.5</f>
        <v>70</v>
      </c>
      <c r="M36" s="9">
        <v>4</v>
      </c>
      <c r="N36" s="12">
        <f t="shared" si="8"/>
        <v>56</v>
      </c>
      <c r="O36" s="12">
        <v>0</v>
      </c>
      <c r="P36" s="9">
        <v>0</v>
      </c>
      <c r="Q36" s="12">
        <f t="shared" si="5"/>
        <v>0</v>
      </c>
      <c r="R36" s="12">
        <f>P36*17.5</f>
        <v>0</v>
      </c>
      <c r="S36" s="18">
        <f t="shared" si="6"/>
        <v>241.8</v>
      </c>
    </row>
    <row r="37" spans="1:19" ht="27.75" customHeight="1">
      <c r="A37" s="9">
        <v>30</v>
      </c>
      <c r="B37" s="20" t="s">
        <v>176</v>
      </c>
      <c r="C37" s="9" t="s">
        <v>300</v>
      </c>
      <c r="D37" s="10">
        <v>32</v>
      </c>
      <c r="E37" s="11">
        <f t="shared" si="0"/>
        <v>57.6</v>
      </c>
      <c r="F37" s="9">
        <v>57</v>
      </c>
      <c r="G37" s="11">
        <f t="shared" si="1"/>
        <v>57</v>
      </c>
      <c r="H37" s="10">
        <v>0</v>
      </c>
      <c r="I37" s="11">
        <f t="shared" si="2"/>
        <v>0</v>
      </c>
      <c r="J37" s="9">
        <v>4</v>
      </c>
      <c r="K37" s="12">
        <f>J37*14</f>
        <v>56</v>
      </c>
      <c r="L37" s="11">
        <v>0</v>
      </c>
      <c r="M37" s="9">
        <v>4</v>
      </c>
      <c r="N37" s="12">
        <v>0</v>
      </c>
      <c r="O37" s="12">
        <f>M37*17.5</f>
        <v>70</v>
      </c>
      <c r="P37" s="9">
        <v>0</v>
      </c>
      <c r="Q37" s="12">
        <f t="shared" si="5"/>
        <v>0</v>
      </c>
      <c r="R37" s="12">
        <f>P37*17.5</f>
        <v>0</v>
      </c>
      <c r="S37" s="18">
        <f t="shared" si="6"/>
        <v>240.6</v>
      </c>
    </row>
    <row r="38" spans="1:19" ht="27.75" customHeight="1">
      <c r="A38" s="9">
        <v>31</v>
      </c>
      <c r="B38" s="20" t="s">
        <v>198</v>
      </c>
      <c r="C38" s="9" t="s">
        <v>312</v>
      </c>
      <c r="D38" s="10">
        <v>26</v>
      </c>
      <c r="E38" s="11">
        <f t="shared" si="0"/>
        <v>46.800000000000004</v>
      </c>
      <c r="F38" s="9">
        <v>58</v>
      </c>
      <c r="G38" s="11">
        <f t="shared" si="1"/>
        <v>58</v>
      </c>
      <c r="H38" s="10">
        <v>0</v>
      </c>
      <c r="I38" s="11">
        <f t="shared" si="2"/>
        <v>0</v>
      </c>
      <c r="J38" s="9">
        <v>4</v>
      </c>
      <c r="K38" s="12">
        <f>J38*14</f>
        <v>56</v>
      </c>
      <c r="L38" s="11">
        <v>0</v>
      </c>
      <c r="M38" s="9">
        <v>4</v>
      </c>
      <c r="N38" s="12">
        <v>0</v>
      </c>
      <c r="O38" s="12">
        <f>M38*17.5</f>
        <v>70</v>
      </c>
      <c r="P38" s="9">
        <v>0</v>
      </c>
      <c r="Q38" s="12">
        <f t="shared" si="5"/>
        <v>0</v>
      </c>
      <c r="R38" s="12">
        <f>P38*17.5</f>
        <v>0</v>
      </c>
      <c r="S38" s="18">
        <f t="shared" si="6"/>
        <v>230.8</v>
      </c>
    </row>
    <row r="39" spans="1:19" ht="27.75" customHeight="1">
      <c r="A39" s="9">
        <v>32</v>
      </c>
      <c r="B39" s="20" t="s">
        <v>193</v>
      </c>
      <c r="C39" s="9" t="s">
        <v>310</v>
      </c>
      <c r="D39" s="10">
        <v>33</v>
      </c>
      <c r="E39" s="11">
        <f t="shared" si="0"/>
        <v>59.4</v>
      </c>
      <c r="F39" s="9">
        <v>0</v>
      </c>
      <c r="G39" s="11">
        <f t="shared" si="1"/>
        <v>0</v>
      </c>
      <c r="H39" s="10">
        <v>21</v>
      </c>
      <c r="I39" s="11">
        <f t="shared" si="2"/>
        <v>44.73</v>
      </c>
      <c r="J39" s="9">
        <v>4</v>
      </c>
      <c r="K39" s="12">
        <f>J39*14</f>
        <v>56</v>
      </c>
      <c r="L39" s="11">
        <v>0</v>
      </c>
      <c r="M39" s="9">
        <v>0</v>
      </c>
      <c r="N39" s="12">
        <f>M39*14</f>
        <v>0</v>
      </c>
      <c r="O39" s="12">
        <f>M39*17.5</f>
        <v>0</v>
      </c>
      <c r="P39" s="9">
        <v>4</v>
      </c>
      <c r="Q39" s="12">
        <f t="shared" si="5"/>
        <v>56</v>
      </c>
      <c r="R39" s="12">
        <v>0</v>
      </c>
      <c r="S39" s="18">
        <f t="shared" si="6"/>
        <v>216.13</v>
      </c>
    </row>
    <row r="40" spans="1:19" ht="27.75" customHeight="1">
      <c r="A40" s="9">
        <v>33</v>
      </c>
      <c r="B40" s="20" t="s">
        <v>166</v>
      </c>
      <c r="C40" s="9" t="s">
        <v>98</v>
      </c>
      <c r="D40" s="10">
        <v>28</v>
      </c>
      <c r="E40" s="11">
        <f>D40*1.8</f>
        <v>50.4</v>
      </c>
      <c r="F40" s="9">
        <v>0</v>
      </c>
      <c r="G40" s="11">
        <f>F40*1</f>
        <v>0</v>
      </c>
      <c r="H40" s="10">
        <v>16</v>
      </c>
      <c r="I40" s="11">
        <f>H40*2.13</f>
        <v>34.08</v>
      </c>
      <c r="J40" s="9">
        <v>4</v>
      </c>
      <c r="K40" s="12">
        <v>0</v>
      </c>
      <c r="L40" s="11">
        <f>J40*17.5</f>
        <v>70</v>
      </c>
      <c r="M40" s="9">
        <v>0</v>
      </c>
      <c r="N40" s="12">
        <f>M40*14</f>
        <v>0</v>
      </c>
      <c r="O40" s="12">
        <f>M40*17.5</f>
        <v>0</v>
      </c>
      <c r="P40" s="9">
        <v>4</v>
      </c>
      <c r="Q40" s="12">
        <f>P40*14</f>
        <v>56</v>
      </c>
      <c r="R40" s="12">
        <v>0</v>
      </c>
      <c r="S40" s="18">
        <f>E40+G40+I40+K40++L40+N40+O40+Q40+R40</f>
        <v>210.48</v>
      </c>
    </row>
    <row r="41" spans="1:19" ht="27.75" customHeight="1">
      <c r="A41" s="9">
        <v>34</v>
      </c>
      <c r="B41" s="20" t="s">
        <v>199</v>
      </c>
      <c r="C41" s="9" t="s">
        <v>164</v>
      </c>
      <c r="D41" s="10">
        <v>33</v>
      </c>
      <c r="E41" s="11">
        <f>D41*1.8</f>
        <v>59.4</v>
      </c>
      <c r="F41" s="9">
        <v>31</v>
      </c>
      <c r="G41" s="11">
        <f>F41*1</f>
        <v>31</v>
      </c>
      <c r="H41" s="10">
        <v>0</v>
      </c>
      <c r="I41" s="11">
        <f>H41*2.13</f>
        <v>0</v>
      </c>
      <c r="J41" s="9">
        <v>4</v>
      </c>
      <c r="K41" s="12">
        <f>J41*14</f>
        <v>56</v>
      </c>
      <c r="L41" s="11">
        <v>0</v>
      </c>
      <c r="M41" s="9">
        <v>3</v>
      </c>
      <c r="N41" s="12">
        <v>0</v>
      </c>
      <c r="O41" s="12">
        <f>M41*17.5</f>
        <v>52.5</v>
      </c>
      <c r="P41" s="9">
        <v>0</v>
      </c>
      <c r="Q41" s="12">
        <f>P41*14</f>
        <v>0</v>
      </c>
      <c r="R41" s="12">
        <f>P41*17.5</f>
        <v>0</v>
      </c>
      <c r="S41" s="18">
        <f>E41+G41+I41+K41++L41+N41+O41+Q41+R41</f>
        <v>198.9</v>
      </c>
    </row>
    <row r="43" spans="1:19">
      <c r="C43" s="3" t="s">
        <v>376</v>
      </c>
    </row>
    <row r="44" spans="1:19">
      <c r="C44" s="3" t="s">
        <v>375</v>
      </c>
    </row>
  </sheetData>
  <autoFilter ref="A7:S7">
    <sortState ref="A6:S103">
      <sortCondition descending="1" ref="S5"/>
    </sortState>
  </autoFilter>
  <mergeCells count="8">
    <mergeCell ref="A1:S3"/>
    <mergeCell ref="Q5:R5"/>
    <mergeCell ref="D5:E5"/>
    <mergeCell ref="F5:G5"/>
    <mergeCell ref="H5:I5"/>
    <mergeCell ref="K5:L5"/>
    <mergeCell ref="N5:O5"/>
    <mergeCell ref="A4:S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0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естественно-научный</vt:lpstr>
      <vt:lpstr>технологический</vt:lpstr>
      <vt:lpstr>соц.-эконом</vt:lpstr>
      <vt:lpstr>гумманитарный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экзамен</cp:lastModifiedBy>
  <cp:lastPrinted>2019-07-04T13:17:04Z</cp:lastPrinted>
  <dcterms:created xsi:type="dcterms:W3CDTF">2019-07-02T07:47:28Z</dcterms:created>
  <dcterms:modified xsi:type="dcterms:W3CDTF">2019-07-11T18:09:35Z</dcterms:modified>
</cp:coreProperties>
</file>