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8195" windowHeight="10920" activeTab="1"/>
  </bookViews>
  <sheets>
    <sheet name="технологический" sheetId="2" r:id="rId1"/>
    <sheet name="соц.-эконом" sheetId="3" r:id="rId2"/>
    <sheet name="гумманитарный" sheetId="4" r:id="rId3"/>
  </sheets>
  <definedNames>
    <definedName name="_xlnm._FilterDatabase" localSheetId="2" hidden="1">гумманитарный!$A$7:$S$7</definedName>
    <definedName name="_xlnm._FilterDatabase" localSheetId="1" hidden="1">'соц.-эконом'!$A$7:$S$7</definedName>
    <definedName name="_xlnm._FilterDatabase" localSheetId="0" hidden="1">технологический!$A$7:$S$7</definedName>
  </definedNames>
  <calcPr calcId="144525"/>
</workbook>
</file>

<file path=xl/calcChain.xml><?xml version="1.0" encoding="utf-8"?>
<calcChain xmlns="http://schemas.openxmlformats.org/spreadsheetml/2006/main">
  <c r="Q10" i="4" l="1"/>
  <c r="O10" i="4"/>
  <c r="N10" i="4"/>
  <c r="L10" i="4"/>
  <c r="S10" i="4" s="1"/>
  <c r="I10" i="4"/>
  <c r="G10" i="4"/>
  <c r="E10" i="4"/>
  <c r="Q9" i="4"/>
  <c r="O9" i="4"/>
  <c r="N9" i="4"/>
  <c r="L9" i="4"/>
  <c r="S9" i="4" s="1"/>
  <c r="I9" i="4"/>
  <c r="G9" i="4"/>
  <c r="E9" i="4"/>
  <c r="R8" i="4"/>
  <c r="Q8" i="4"/>
  <c r="N8" i="4"/>
  <c r="L8" i="4"/>
  <c r="S8" i="4" s="1"/>
  <c r="I8" i="4"/>
  <c r="G8" i="4"/>
  <c r="E8" i="4"/>
  <c r="Q13" i="2"/>
  <c r="K13" i="2"/>
  <c r="I13" i="2"/>
  <c r="E13" i="2"/>
  <c r="R12" i="2"/>
  <c r="Q12" i="2"/>
  <c r="N12" i="2"/>
  <c r="K12" i="2"/>
  <c r="S12" i="2" s="1"/>
  <c r="I12" i="2"/>
  <c r="G12" i="2"/>
  <c r="E12" i="2"/>
  <c r="Q11" i="2"/>
  <c r="O11" i="2"/>
  <c r="N11" i="2"/>
  <c r="K11" i="2"/>
  <c r="S11" i="2" s="1"/>
  <c r="I11" i="2"/>
  <c r="G11" i="2"/>
  <c r="E11" i="2"/>
  <c r="Q10" i="2"/>
  <c r="O10" i="2"/>
  <c r="N10" i="2"/>
  <c r="K10" i="2"/>
  <c r="S10" i="2" s="1"/>
  <c r="I10" i="2"/>
  <c r="G10" i="2"/>
  <c r="E10" i="2"/>
  <c r="Q9" i="2"/>
  <c r="O9" i="2"/>
  <c r="N9" i="2"/>
  <c r="K9" i="2"/>
  <c r="S9" i="2" s="1"/>
  <c r="I9" i="2"/>
  <c r="G9" i="2"/>
  <c r="E9" i="2"/>
  <c r="Q8" i="2"/>
  <c r="O8" i="2"/>
  <c r="N8" i="2"/>
  <c r="K8" i="2"/>
  <c r="S8" i="2" s="1"/>
  <c r="I8" i="2"/>
  <c r="G8" i="2"/>
  <c r="E8" i="2"/>
  <c r="Q15" i="3"/>
  <c r="K15" i="3"/>
  <c r="G15" i="3"/>
  <c r="E15" i="3"/>
  <c r="Q14" i="3"/>
  <c r="N14" i="3"/>
  <c r="K14" i="3"/>
  <c r="I14" i="3"/>
  <c r="G14" i="3"/>
  <c r="E14" i="3"/>
  <c r="R13" i="3"/>
  <c r="Q13" i="3"/>
  <c r="N13" i="3"/>
  <c r="K13" i="3"/>
  <c r="I13" i="3"/>
  <c r="G13" i="3"/>
  <c r="E13" i="3"/>
  <c r="N12" i="3"/>
  <c r="K12" i="3"/>
  <c r="G12" i="3"/>
  <c r="E12" i="3"/>
  <c r="Q11" i="3"/>
  <c r="N11" i="3"/>
  <c r="K11" i="3"/>
  <c r="I11" i="3"/>
  <c r="G11" i="3"/>
  <c r="E11" i="3"/>
  <c r="R10" i="3"/>
  <c r="Q10" i="3"/>
  <c r="N10" i="3"/>
  <c r="K10" i="3"/>
  <c r="I10" i="3"/>
  <c r="G10" i="3"/>
  <c r="S10" i="3" s="1"/>
  <c r="E10" i="3"/>
  <c r="R9" i="3"/>
  <c r="Q9" i="3"/>
  <c r="N9" i="3"/>
  <c r="K9" i="3"/>
  <c r="I9" i="3"/>
  <c r="G9" i="3"/>
  <c r="E9" i="3"/>
  <c r="Q8" i="3"/>
  <c r="N8" i="3"/>
  <c r="K8" i="3"/>
  <c r="I8" i="3"/>
  <c r="G8" i="3"/>
  <c r="E8" i="3"/>
  <c r="S9" i="3" l="1"/>
  <c r="S14" i="3"/>
  <c r="S8" i="3"/>
  <c r="S13" i="3"/>
  <c r="S11" i="3"/>
</calcChain>
</file>

<file path=xl/sharedStrings.xml><?xml version="1.0" encoding="utf-8"?>
<sst xmlns="http://schemas.openxmlformats.org/spreadsheetml/2006/main" count="130" uniqueCount="64">
  <si>
    <t>№ п/п</t>
  </si>
  <si>
    <t>ФИО</t>
  </si>
  <si>
    <t>Математика</t>
  </si>
  <si>
    <t>результат ГИА в баллах</t>
  </si>
  <si>
    <t>балл</t>
  </si>
  <si>
    <t xml:space="preserve">отметка </t>
  </si>
  <si>
    <t xml:space="preserve"> по обязательному предмету математика</t>
  </si>
  <si>
    <t>базовый уровень</t>
  </si>
  <si>
    <t>углубленный уровень</t>
  </si>
  <si>
    <t>ИТОГО</t>
  </si>
  <si>
    <t>физика</t>
  </si>
  <si>
    <t>информатика</t>
  </si>
  <si>
    <t>по предмету по выбору  физика</t>
  </si>
  <si>
    <t>по предмету по выбору информатика</t>
  </si>
  <si>
    <t>география</t>
  </si>
  <si>
    <t>обществознание</t>
  </si>
  <si>
    <t>русский язык</t>
  </si>
  <si>
    <t>английский язык</t>
  </si>
  <si>
    <t>литература</t>
  </si>
  <si>
    <t>по предмету по выбору обществознание</t>
  </si>
  <si>
    <t>по предмету по выбору география</t>
  </si>
  <si>
    <t xml:space="preserve"> по обязательному предмету русский язык</t>
  </si>
  <si>
    <t>по предмету по выбору  английский язык</t>
  </si>
  <si>
    <t>по предмету по выбору литература</t>
  </si>
  <si>
    <t>СЭ-10-17</t>
  </si>
  <si>
    <t>СЭ-10-18</t>
  </si>
  <si>
    <t>СЭ-10-20</t>
  </si>
  <si>
    <t>СЭ-10-28</t>
  </si>
  <si>
    <t>СЭ-10-47</t>
  </si>
  <si>
    <t>СЭ-10-55</t>
  </si>
  <si>
    <t>Селиверстов Вячеслав Алексеевич</t>
  </si>
  <si>
    <t>Рунов Денис Александрович</t>
  </si>
  <si>
    <t>Шиповалова Дарья Алексеевна</t>
  </si>
  <si>
    <t>Корповский Дмитрий Алексеевич</t>
  </si>
  <si>
    <t>Нови-Окли Арсений Андреевич</t>
  </si>
  <si>
    <t>Беднова Милана Александровна</t>
  </si>
  <si>
    <t>Александрова Виктория Романовна</t>
  </si>
  <si>
    <t>Г-10-10</t>
  </si>
  <si>
    <t>Г-10-21</t>
  </si>
  <si>
    <t>Г-10-24</t>
  </si>
  <si>
    <t>Т-10-6</t>
  </si>
  <si>
    <t>Т-10-20</t>
  </si>
  <si>
    <t>Т-10-21</t>
  </si>
  <si>
    <t>Т-10-22</t>
  </si>
  <si>
    <t>Т-10-36</t>
  </si>
  <si>
    <t>Т-10-52</t>
  </si>
  <si>
    <t>Мухина Надежда Михайловна</t>
  </si>
  <si>
    <t>Мустафин Руслан Рашидович</t>
  </si>
  <si>
    <t>Сорокин Сергей Александрович</t>
  </si>
  <si>
    <t>Осипова Анна Алексеевна</t>
  </si>
  <si>
    <t>Бурдаков Павел Константинович</t>
  </si>
  <si>
    <t>Трошин Матвей Максимович</t>
  </si>
  <si>
    <t>Атаманова Любовь Михайловна</t>
  </si>
  <si>
    <t>Лесников Евгений Алексеевич</t>
  </si>
  <si>
    <t>председатель приёмной комиссии</t>
  </si>
  <si>
    <t>Директор МОУ "Гимназия № 3,"______________________________________________Т.А. Табунова</t>
  </si>
  <si>
    <t>Рейтинг достижений выпускников 9-х классов для проведения индивидуального отбора в             10 класс технологического профиля МОУ "Гимназия № 3" г. Ярославля</t>
  </si>
  <si>
    <t>Рейтинг достижений выпускников 9-х классов для проведения индивидуального отбора в 10 класс социально -экономического профиля МОУ "Гимназия № 3" г. Ярославля</t>
  </si>
  <si>
    <t>Рейтинг достижений выпускников 9-х классов для проведения индивидуального отбора в          10 класс гуманитарного профиля МОУ "Гимназия № 3" г. Ярославля</t>
  </si>
  <si>
    <t>Приложение № 1 к протоколу № 2 от 26.08.2019 г.</t>
  </si>
  <si>
    <t>СЭ-10-70</t>
  </si>
  <si>
    <t>СЭ-10-71</t>
  </si>
  <si>
    <t>Быков Даниил Олегович</t>
  </si>
  <si>
    <t>Вырупаев Матвей Антонович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</si>
</sst>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Baskerville Old Face"/>
      <family val="1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Baskerville Old Face"/>
      <family val="1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4" borderId="1" xfId="0" applyFill="1" applyBorder="1"/>
    <xf numFmtId="1" fontId="0" fillId="5" borderId="1" xfId="0" applyNumberFormat="1" applyFill="1" applyBorder="1"/>
    <xf numFmtId="0" fontId="0" fillId="5" borderId="1" xfId="0" applyFill="1" applyBorder="1"/>
    <xf numFmtId="1" fontId="0" fillId="0" borderId="1" xfId="0" applyNumberFormat="1" applyFill="1" applyBorder="1"/>
    <xf numFmtId="1" fontId="0" fillId="0" borderId="1" xfId="0" applyNumberFormat="1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pane ySplit="6" topLeftCell="A8" activePane="bottomLeft" state="frozen"/>
      <selection pane="bottomLeft" activeCell="J24" sqref="J24"/>
    </sheetView>
  </sheetViews>
  <sheetFormatPr defaultRowHeight="15" x14ac:dyDescent="0.25"/>
  <cols>
    <col min="1" max="1" width="4.140625" style="2" customWidth="1"/>
    <col min="2" max="2" width="9" style="8" customWidth="1"/>
    <col min="3" max="3" width="33" style="2" hidden="1" customWidth="1"/>
    <col min="4" max="4" width="6.42578125" style="2" customWidth="1"/>
    <col min="5" max="5" width="5.7109375" style="2" customWidth="1"/>
    <col min="6" max="6" width="6.28515625" style="2" customWidth="1"/>
    <col min="7" max="7" width="6.5703125" style="2" customWidth="1"/>
    <col min="8" max="8" width="7" style="2" customWidth="1"/>
    <col min="9" max="9" width="6.28515625" style="2" customWidth="1"/>
    <col min="10" max="10" width="12.5703125" style="2" customWidth="1"/>
    <col min="11" max="11" width="7.42578125" style="2" customWidth="1"/>
    <col min="12" max="12" width="6.28515625" style="2" customWidth="1"/>
    <col min="13" max="13" width="9.140625" style="2"/>
    <col min="14" max="14" width="6.7109375" style="2" customWidth="1"/>
    <col min="15" max="15" width="6.42578125" style="2" customWidth="1"/>
    <col min="16" max="16" width="9.140625" style="2"/>
    <col min="17" max="17" width="6.140625" style="2" customWidth="1"/>
    <col min="18" max="18" width="6" style="2" customWidth="1"/>
    <col min="19" max="19" width="9.140625" style="8"/>
  </cols>
  <sheetData>
    <row r="1" spans="1:19" ht="23.25" customHeight="1" x14ac:dyDescent="0.3">
      <c r="A1" s="3"/>
    </row>
    <row r="2" spans="1:19" ht="23.25" customHeight="1" x14ac:dyDescent="0.25">
      <c r="A2" s="22" t="s">
        <v>56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3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8.75" x14ac:dyDescent="0.3">
      <c r="A4" s="24" t="s">
        <v>59</v>
      </c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5"/>
    </row>
    <row r="5" spans="1:19" ht="15.75" x14ac:dyDescent="0.25">
      <c r="A5" s="1" t="s">
        <v>0</v>
      </c>
      <c r="B5" s="9"/>
      <c r="C5" s="1" t="s">
        <v>1</v>
      </c>
      <c r="D5" s="27" t="s">
        <v>2</v>
      </c>
      <c r="E5" s="27"/>
      <c r="F5" s="28" t="s">
        <v>10</v>
      </c>
      <c r="G5" s="28"/>
      <c r="H5" s="27" t="s">
        <v>11</v>
      </c>
      <c r="I5" s="27"/>
      <c r="J5" s="1" t="s">
        <v>5</v>
      </c>
      <c r="K5" s="27" t="s">
        <v>4</v>
      </c>
      <c r="L5" s="27"/>
      <c r="M5" s="1" t="s">
        <v>5</v>
      </c>
      <c r="N5" s="27" t="s">
        <v>4</v>
      </c>
      <c r="O5" s="27"/>
      <c r="P5" s="1" t="s">
        <v>5</v>
      </c>
      <c r="Q5" s="27" t="s">
        <v>4</v>
      </c>
      <c r="R5" s="27"/>
      <c r="S5" s="9" t="s">
        <v>9</v>
      </c>
    </row>
    <row r="6" spans="1:19" ht="78.75" customHeight="1" x14ac:dyDescent="0.25">
      <c r="A6" s="1"/>
      <c r="B6" s="9"/>
      <c r="C6" s="1"/>
      <c r="D6" s="4" t="s">
        <v>3</v>
      </c>
      <c r="E6" s="5" t="s">
        <v>4</v>
      </c>
      <c r="F6" s="6" t="s">
        <v>3</v>
      </c>
      <c r="G6" s="5" t="s">
        <v>4</v>
      </c>
      <c r="H6" s="4" t="s">
        <v>3</v>
      </c>
      <c r="I6" s="5" t="s">
        <v>4</v>
      </c>
      <c r="J6" s="6" t="s">
        <v>6</v>
      </c>
      <c r="K6" s="7" t="s">
        <v>7</v>
      </c>
      <c r="L6" s="7" t="s">
        <v>8</v>
      </c>
      <c r="M6" s="6" t="s">
        <v>12</v>
      </c>
      <c r="N6" s="7" t="s">
        <v>7</v>
      </c>
      <c r="O6" s="7" t="s">
        <v>8</v>
      </c>
      <c r="P6" s="6" t="s">
        <v>13</v>
      </c>
      <c r="Q6" s="7" t="s">
        <v>7</v>
      </c>
      <c r="R6" s="7" t="s">
        <v>8</v>
      </c>
      <c r="S6" s="11" t="s">
        <v>4</v>
      </c>
    </row>
    <row r="7" spans="1:19" ht="78.75" hidden="1" customHeight="1" x14ac:dyDescent="0.25">
      <c r="A7" s="1"/>
      <c r="B7" s="9"/>
      <c r="C7" s="1"/>
      <c r="D7" s="4"/>
      <c r="E7" s="5"/>
      <c r="F7" s="6"/>
      <c r="G7" s="5"/>
      <c r="H7" s="4"/>
      <c r="I7" s="5"/>
      <c r="J7" s="6"/>
      <c r="K7" s="7"/>
      <c r="L7" s="7"/>
      <c r="M7" s="6"/>
      <c r="N7" s="7"/>
      <c r="O7" s="7"/>
      <c r="P7" s="6"/>
      <c r="Q7" s="7"/>
      <c r="R7" s="7"/>
      <c r="S7" s="11"/>
    </row>
    <row r="8" spans="1:19" ht="20.100000000000001" customHeight="1" x14ac:dyDescent="0.25">
      <c r="A8" s="16">
        <v>1</v>
      </c>
      <c r="B8" s="16" t="s">
        <v>43</v>
      </c>
      <c r="C8" s="16" t="s">
        <v>51</v>
      </c>
      <c r="D8" s="17">
        <v>20</v>
      </c>
      <c r="E8" s="18">
        <f t="shared" ref="E8:E13" si="0">D8*2.19</f>
        <v>43.8</v>
      </c>
      <c r="F8" s="16">
        <v>0</v>
      </c>
      <c r="G8" s="18">
        <f t="shared" ref="G8:G12" si="1">F8*1.75</f>
        <v>0</v>
      </c>
      <c r="H8" s="17">
        <v>18</v>
      </c>
      <c r="I8" s="18">
        <f t="shared" ref="I8:I13" si="2">H8*3.19</f>
        <v>57.42</v>
      </c>
      <c r="J8" s="16">
        <v>5</v>
      </c>
      <c r="K8" s="19">
        <f t="shared" ref="K8:K13" si="3">J8*14</f>
        <v>70</v>
      </c>
      <c r="L8" s="18">
        <v>0</v>
      </c>
      <c r="M8" s="16">
        <v>0</v>
      </c>
      <c r="N8" s="19">
        <f t="shared" ref="N8:N12" si="4">M8*14</f>
        <v>0</v>
      </c>
      <c r="O8" s="19">
        <f t="shared" ref="O8:O11" si="5">M8*17.5</f>
        <v>0</v>
      </c>
      <c r="P8" s="16">
        <v>5</v>
      </c>
      <c r="Q8" s="19">
        <f t="shared" ref="Q8:Q13" si="6">P8*14</f>
        <v>70</v>
      </c>
      <c r="R8" s="19">
        <v>0</v>
      </c>
      <c r="S8" s="21">
        <f t="shared" ref="S8:S12" si="7">E8+G8+I8+K8++L8+N8+O8+Q8+R8</f>
        <v>241.22</v>
      </c>
    </row>
    <row r="9" spans="1:19" ht="20.100000000000001" customHeight="1" x14ac:dyDescent="0.25">
      <c r="A9" s="16">
        <v>2</v>
      </c>
      <c r="B9" s="16" t="s">
        <v>40</v>
      </c>
      <c r="C9" s="16" t="s">
        <v>30</v>
      </c>
      <c r="D9" s="17">
        <v>21</v>
      </c>
      <c r="E9" s="18">
        <f t="shared" si="0"/>
        <v>45.99</v>
      </c>
      <c r="F9" s="16">
        <v>0</v>
      </c>
      <c r="G9" s="18">
        <f t="shared" si="1"/>
        <v>0</v>
      </c>
      <c r="H9" s="17">
        <v>21</v>
      </c>
      <c r="I9" s="18">
        <f t="shared" si="2"/>
        <v>66.989999999999995</v>
      </c>
      <c r="J9" s="16">
        <v>4</v>
      </c>
      <c r="K9" s="19">
        <f t="shared" si="3"/>
        <v>56</v>
      </c>
      <c r="L9" s="18">
        <v>0</v>
      </c>
      <c r="M9" s="16">
        <v>0</v>
      </c>
      <c r="N9" s="19">
        <f t="shared" si="4"/>
        <v>0</v>
      </c>
      <c r="O9" s="19">
        <f t="shared" si="5"/>
        <v>0</v>
      </c>
      <c r="P9" s="16">
        <v>5</v>
      </c>
      <c r="Q9" s="19">
        <f t="shared" si="6"/>
        <v>70</v>
      </c>
      <c r="R9" s="19">
        <v>0</v>
      </c>
      <c r="S9" s="21">
        <f t="shared" si="7"/>
        <v>238.98</v>
      </c>
    </row>
    <row r="10" spans="1:19" ht="20.100000000000001" customHeight="1" x14ac:dyDescent="0.25">
      <c r="A10" s="16">
        <v>3</v>
      </c>
      <c r="B10" s="16" t="s">
        <v>41</v>
      </c>
      <c r="C10" s="16" t="s">
        <v>49</v>
      </c>
      <c r="D10" s="17">
        <v>20</v>
      </c>
      <c r="E10" s="18">
        <f t="shared" si="0"/>
        <v>43.8</v>
      </c>
      <c r="F10" s="16">
        <v>0</v>
      </c>
      <c r="G10" s="18">
        <f t="shared" si="1"/>
        <v>0</v>
      </c>
      <c r="H10" s="17">
        <v>15</v>
      </c>
      <c r="I10" s="18">
        <f t="shared" si="2"/>
        <v>47.85</v>
      </c>
      <c r="J10" s="16">
        <v>5</v>
      </c>
      <c r="K10" s="19">
        <f t="shared" si="3"/>
        <v>70</v>
      </c>
      <c r="L10" s="18">
        <v>0</v>
      </c>
      <c r="M10" s="16">
        <v>0</v>
      </c>
      <c r="N10" s="19">
        <f t="shared" si="4"/>
        <v>0</v>
      </c>
      <c r="O10" s="19">
        <f t="shared" si="5"/>
        <v>0</v>
      </c>
      <c r="P10" s="16">
        <v>5</v>
      </c>
      <c r="Q10" s="19">
        <f t="shared" si="6"/>
        <v>70</v>
      </c>
      <c r="R10" s="19">
        <v>0</v>
      </c>
      <c r="S10" s="21">
        <f t="shared" si="7"/>
        <v>231.65</v>
      </c>
    </row>
    <row r="11" spans="1:19" ht="20.100000000000001" customHeight="1" x14ac:dyDescent="0.25">
      <c r="A11" s="16">
        <v>4</v>
      </c>
      <c r="B11" s="16" t="s">
        <v>44</v>
      </c>
      <c r="C11" s="16" t="s">
        <v>52</v>
      </c>
      <c r="D11" s="17">
        <v>20</v>
      </c>
      <c r="E11" s="18">
        <f t="shared" si="0"/>
        <v>43.8</v>
      </c>
      <c r="F11" s="16">
        <v>0</v>
      </c>
      <c r="G11" s="18">
        <f t="shared" si="1"/>
        <v>0</v>
      </c>
      <c r="H11" s="17">
        <v>19</v>
      </c>
      <c r="I11" s="18">
        <f t="shared" si="2"/>
        <v>60.61</v>
      </c>
      <c r="J11" s="16">
        <v>4</v>
      </c>
      <c r="K11" s="19">
        <f t="shared" si="3"/>
        <v>56</v>
      </c>
      <c r="L11" s="18">
        <v>0</v>
      </c>
      <c r="M11" s="16">
        <v>0</v>
      </c>
      <c r="N11" s="19">
        <f t="shared" si="4"/>
        <v>0</v>
      </c>
      <c r="O11" s="19">
        <f t="shared" si="5"/>
        <v>0</v>
      </c>
      <c r="P11" s="16">
        <v>5</v>
      </c>
      <c r="Q11" s="19">
        <f t="shared" si="6"/>
        <v>70</v>
      </c>
      <c r="R11" s="19">
        <v>0</v>
      </c>
      <c r="S11" s="21">
        <f t="shared" si="7"/>
        <v>230.41</v>
      </c>
    </row>
    <row r="12" spans="1:19" ht="20.100000000000001" customHeight="1" x14ac:dyDescent="0.25">
      <c r="A12" s="16">
        <v>5</v>
      </c>
      <c r="B12" s="16" t="s">
        <v>42</v>
      </c>
      <c r="C12" s="16" t="s">
        <v>50</v>
      </c>
      <c r="D12" s="17">
        <v>21</v>
      </c>
      <c r="E12" s="18">
        <f t="shared" si="0"/>
        <v>45.99</v>
      </c>
      <c r="F12" s="16">
        <v>30</v>
      </c>
      <c r="G12" s="18">
        <f t="shared" si="1"/>
        <v>52.5</v>
      </c>
      <c r="H12" s="17">
        <v>0</v>
      </c>
      <c r="I12" s="18">
        <f t="shared" si="2"/>
        <v>0</v>
      </c>
      <c r="J12" s="16">
        <v>4</v>
      </c>
      <c r="K12" s="19">
        <f t="shared" si="3"/>
        <v>56</v>
      </c>
      <c r="L12" s="18">
        <v>0</v>
      </c>
      <c r="M12" s="16">
        <v>4</v>
      </c>
      <c r="N12" s="19">
        <f t="shared" si="4"/>
        <v>56</v>
      </c>
      <c r="O12" s="19">
        <v>0</v>
      </c>
      <c r="P12" s="16">
        <v>0</v>
      </c>
      <c r="Q12" s="19">
        <f t="shared" si="6"/>
        <v>0</v>
      </c>
      <c r="R12" s="19">
        <f>P12*17.5</f>
        <v>0</v>
      </c>
      <c r="S12" s="21">
        <f t="shared" si="7"/>
        <v>210.49</v>
      </c>
    </row>
    <row r="13" spans="1:19" ht="20.100000000000001" customHeight="1" x14ac:dyDescent="0.25">
      <c r="A13" s="16">
        <v>6</v>
      </c>
      <c r="B13" s="16" t="s">
        <v>45</v>
      </c>
      <c r="C13" s="16" t="s">
        <v>63</v>
      </c>
      <c r="D13" s="17">
        <v>19</v>
      </c>
      <c r="E13" s="18">
        <f t="shared" si="0"/>
        <v>41.61</v>
      </c>
      <c r="F13" s="16">
        <v>0</v>
      </c>
      <c r="G13" s="18">
        <v>0</v>
      </c>
      <c r="H13" s="17">
        <v>17</v>
      </c>
      <c r="I13" s="18">
        <f t="shared" si="2"/>
        <v>54.23</v>
      </c>
      <c r="J13" s="16">
        <v>4</v>
      </c>
      <c r="K13" s="19">
        <f t="shared" si="3"/>
        <v>56</v>
      </c>
      <c r="L13" s="18">
        <v>0</v>
      </c>
      <c r="M13" s="16">
        <v>0</v>
      </c>
      <c r="N13" s="19">
        <v>0</v>
      </c>
      <c r="O13" s="19">
        <v>0</v>
      </c>
      <c r="P13" s="16">
        <v>4</v>
      </c>
      <c r="Q13" s="19">
        <f t="shared" si="6"/>
        <v>56</v>
      </c>
      <c r="R13" s="19">
        <v>0</v>
      </c>
      <c r="S13" s="21">
        <v>208</v>
      </c>
    </row>
    <row r="15" spans="1:19" x14ac:dyDescent="0.25">
      <c r="C15" s="2" t="s">
        <v>55</v>
      </c>
    </row>
    <row r="16" spans="1:19" x14ac:dyDescent="0.25">
      <c r="C16" s="2" t="s">
        <v>54</v>
      </c>
    </row>
  </sheetData>
  <autoFilter ref="A7:S7">
    <sortState ref="A6:S103">
      <sortCondition descending="1" ref="S5"/>
    </sortState>
  </autoFilter>
  <mergeCells count="8">
    <mergeCell ref="A2:S3"/>
    <mergeCell ref="A4:S4"/>
    <mergeCell ref="Q5:R5"/>
    <mergeCell ref="D5:E5"/>
    <mergeCell ref="F5:G5"/>
    <mergeCell ref="H5:I5"/>
    <mergeCell ref="K5:L5"/>
    <mergeCell ref="N5:O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zoomScale="86" zoomScaleNormal="86" workbookViewId="0">
      <pane ySplit="6" topLeftCell="A7" activePane="bottomLeft" state="frozen"/>
      <selection pane="bottomLeft" activeCell="F23" sqref="F23"/>
    </sheetView>
  </sheetViews>
  <sheetFormatPr defaultRowHeight="15" x14ac:dyDescent="0.25"/>
  <cols>
    <col min="1" max="1" width="4.28515625" style="12" customWidth="1"/>
    <col min="2" max="2" width="9" style="8" customWidth="1"/>
    <col min="3" max="3" width="40" style="2" hidden="1" customWidth="1"/>
    <col min="4" max="4" width="7.28515625" style="2" customWidth="1"/>
    <col min="5" max="5" width="6.28515625" style="2" customWidth="1"/>
    <col min="6" max="6" width="6.7109375" style="2" customWidth="1"/>
    <col min="7" max="7" width="6" style="2" customWidth="1"/>
    <col min="8" max="8" width="9.7109375" style="2" customWidth="1"/>
    <col min="9" max="9" width="8.140625" style="2" customWidth="1"/>
    <col min="10" max="10" width="12" style="2" customWidth="1"/>
    <col min="11" max="11" width="6.5703125" style="2" customWidth="1"/>
    <col min="12" max="12" width="7.140625" style="2" customWidth="1"/>
    <col min="13" max="13" width="9.140625" style="2"/>
    <col min="14" max="14" width="6.28515625" style="2" customWidth="1"/>
    <col min="15" max="15" width="7.28515625" style="2" customWidth="1"/>
    <col min="16" max="16" width="9.140625" style="2"/>
    <col min="17" max="18" width="6.28515625" style="2" customWidth="1"/>
    <col min="19" max="19" width="8.5703125" style="8" customWidth="1"/>
  </cols>
  <sheetData>
    <row r="1" spans="1:19" x14ac:dyDescent="0.25">
      <c r="A1" s="30" t="s">
        <v>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9.5" customHeight="1" x14ac:dyDescent="0.3">
      <c r="A4" s="29" t="s">
        <v>59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5.75" x14ac:dyDescent="0.25">
      <c r="A5" s="13" t="s">
        <v>0</v>
      </c>
      <c r="B5" s="9"/>
      <c r="C5" s="1" t="s">
        <v>1</v>
      </c>
      <c r="D5" s="27" t="s">
        <v>2</v>
      </c>
      <c r="E5" s="27"/>
      <c r="F5" s="28" t="s">
        <v>14</v>
      </c>
      <c r="G5" s="28"/>
      <c r="H5" s="27" t="s">
        <v>15</v>
      </c>
      <c r="I5" s="27"/>
      <c r="J5" s="1" t="s">
        <v>5</v>
      </c>
      <c r="K5" s="27" t="s">
        <v>4</v>
      </c>
      <c r="L5" s="27"/>
      <c r="M5" s="1" t="s">
        <v>5</v>
      </c>
      <c r="N5" s="27" t="s">
        <v>4</v>
      </c>
      <c r="O5" s="27"/>
      <c r="P5" s="1" t="s">
        <v>5</v>
      </c>
      <c r="Q5" s="27" t="s">
        <v>4</v>
      </c>
      <c r="R5" s="27"/>
      <c r="S5" s="9" t="s">
        <v>9</v>
      </c>
    </row>
    <row r="6" spans="1:19" ht="89.25" customHeight="1" x14ac:dyDescent="0.25">
      <c r="A6" s="13"/>
      <c r="B6" s="9"/>
      <c r="C6" s="1"/>
      <c r="D6" s="4" t="s">
        <v>3</v>
      </c>
      <c r="E6" s="5" t="s">
        <v>4</v>
      </c>
      <c r="F6" s="6" t="s">
        <v>3</v>
      </c>
      <c r="G6" s="5" t="s">
        <v>4</v>
      </c>
      <c r="H6" s="4" t="s">
        <v>3</v>
      </c>
      <c r="I6" s="5" t="s">
        <v>4</v>
      </c>
      <c r="J6" s="6" t="s">
        <v>6</v>
      </c>
      <c r="K6" s="7" t="s">
        <v>7</v>
      </c>
      <c r="L6" s="7" t="s">
        <v>8</v>
      </c>
      <c r="M6" s="6" t="s">
        <v>19</v>
      </c>
      <c r="N6" s="7" t="s">
        <v>7</v>
      </c>
      <c r="O6" s="7" t="s">
        <v>8</v>
      </c>
      <c r="P6" s="6" t="s">
        <v>20</v>
      </c>
      <c r="Q6" s="7" t="s">
        <v>7</v>
      </c>
      <c r="R6" s="7" t="s">
        <v>8</v>
      </c>
      <c r="S6" s="11" t="s">
        <v>4</v>
      </c>
    </row>
    <row r="7" spans="1:19" ht="89.25" hidden="1" customHeight="1" x14ac:dyDescent="0.25">
      <c r="A7" s="13"/>
      <c r="B7" s="9"/>
      <c r="C7" s="1"/>
      <c r="D7" s="4"/>
      <c r="E7" s="5"/>
      <c r="F7" s="6"/>
      <c r="G7" s="5"/>
      <c r="H7" s="4"/>
      <c r="I7" s="5"/>
      <c r="J7" s="6"/>
      <c r="K7" s="7"/>
      <c r="L7" s="7"/>
      <c r="M7" s="6"/>
      <c r="N7" s="7"/>
      <c r="O7" s="7"/>
      <c r="P7" s="6"/>
      <c r="Q7" s="7"/>
      <c r="R7" s="7"/>
      <c r="S7" s="11"/>
    </row>
    <row r="8" spans="1:19" ht="20.100000000000001" customHeight="1" x14ac:dyDescent="0.25">
      <c r="A8" s="15">
        <v>1</v>
      </c>
      <c r="B8" s="16" t="s">
        <v>27</v>
      </c>
      <c r="C8" s="16" t="s">
        <v>34</v>
      </c>
      <c r="D8" s="17">
        <v>15</v>
      </c>
      <c r="E8" s="18">
        <f t="shared" ref="E8:E15" si="0">D8*2.19</f>
        <v>32.85</v>
      </c>
      <c r="F8" s="16">
        <v>28</v>
      </c>
      <c r="G8" s="18">
        <f t="shared" ref="G8:G15" si="1">F8*2.19</f>
        <v>61.32</v>
      </c>
      <c r="H8" s="17">
        <v>0</v>
      </c>
      <c r="I8" s="18">
        <f t="shared" ref="I8:I14" si="2">H8*1.8</f>
        <v>0</v>
      </c>
      <c r="J8" s="16">
        <v>4</v>
      </c>
      <c r="K8" s="19">
        <f t="shared" ref="K8:K15" si="3">J8*14</f>
        <v>56</v>
      </c>
      <c r="L8" s="18">
        <v>0</v>
      </c>
      <c r="M8" s="16">
        <v>0</v>
      </c>
      <c r="N8" s="19">
        <f t="shared" ref="N8:N14" si="4">M8*14</f>
        <v>0</v>
      </c>
      <c r="O8" s="19">
        <v>0</v>
      </c>
      <c r="P8" s="16">
        <v>5</v>
      </c>
      <c r="Q8" s="19">
        <f t="shared" ref="Q8:Q15" si="5">P8*14</f>
        <v>70</v>
      </c>
      <c r="R8" s="19">
        <v>0</v>
      </c>
      <c r="S8" s="20">
        <f t="shared" ref="S8:S14" si="6">E8+G8+I8+K8++L8+N8+O8+Q8+R8</f>
        <v>220.17000000000002</v>
      </c>
    </row>
    <row r="9" spans="1:19" ht="20.100000000000001" customHeight="1" x14ac:dyDescent="0.25">
      <c r="A9" s="15">
        <v>2</v>
      </c>
      <c r="B9" s="16" t="s">
        <v>25</v>
      </c>
      <c r="C9" s="16" t="s">
        <v>32</v>
      </c>
      <c r="D9" s="17">
        <v>24</v>
      </c>
      <c r="E9" s="18">
        <f t="shared" si="0"/>
        <v>52.56</v>
      </c>
      <c r="F9" s="16">
        <v>0</v>
      </c>
      <c r="G9" s="18">
        <f t="shared" si="1"/>
        <v>0</v>
      </c>
      <c r="H9" s="17">
        <v>23</v>
      </c>
      <c r="I9" s="18">
        <f t="shared" si="2"/>
        <v>41.4</v>
      </c>
      <c r="J9" s="16">
        <v>5</v>
      </c>
      <c r="K9" s="19">
        <f t="shared" si="3"/>
        <v>70</v>
      </c>
      <c r="L9" s="18">
        <v>0</v>
      </c>
      <c r="M9" s="16">
        <v>4</v>
      </c>
      <c r="N9" s="19">
        <f t="shared" si="4"/>
        <v>56</v>
      </c>
      <c r="O9" s="19">
        <v>0</v>
      </c>
      <c r="P9" s="16">
        <v>0</v>
      </c>
      <c r="Q9" s="19">
        <f t="shared" si="5"/>
        <v>0</v>
      </c>
      <c r="R9" s="19">
        <f>P9*17.5</f>
        <v>0</v>
      </c>
      <c r="S9" s="21">
        <f t="shared" si="6"/>
        <v>219.96</v>
      </c>
    </row>
    <row r="10" spans="1:19" ht="20.100000000000001" customHeight="1" x14ac:dyDescent="0.25">
      <c r="A10" s="15">
        <v>3</v>
      </c>
      <c r="B10" s="16" t="s">
        <v>24</v>
      </c>
      <c r="C10" s="16" t="s">
        <v>31</v>
      </c>
      <c r="D10" s="17">
        <v>20</v>
      </c>
      <c r="E10" s="18">
        <f t="shared" si="0"/>
        <v>43.8</v>
      </c>
      <c r="F10" s="16">
        <v>0</v>
      </c>
      <c r="G10" s="18">
        <f t="shared" si="1"/>
        <v>0</v>
      </c>
      <c r="H10" s="17">
        <v>27</v>
      </c>
      <c r="I10" s="18">
        <f t="shared" si="2"/>
        <v>48.6</v>
      </c>
      <c r="J10" s="16">
        <v>4</v>
      </c>
      <c r="K10" s="19">
        <f t="shared" si="3"/>
        <v>56</v>
      </c>
      <c r="L10" s="18">
        <v>0</v>
      </c>
      <c r="M10" s="16">
        <v>4</v>
      </c>
      <c r="N10" s="19">
        <f t="shared" si="4"/>
        <v>56</v>
      </c>
      <c r="O10" s="19">
        <v>0</v>
      </c>
      <c r="P10" s="16">
        <v>0</v>
      </c>
      <c r="Q10" s="19">
        <f t="shared" si="5"/>
        <v>0</v>
      </c>
      <c r="R10" s="19">
        <f>P10*17.5</f>
        <v>0</v>
      </c>
      <c r="S10" s="21">
        <f t="shared" si="6"/>
        <v>204.4</v>
      </c>
    </row>
    <row r="11" spans="1:19" ht="20.100000000000001" customHeight="1" x14ac:dyDescent="0.25">
      <c r="A11" s="15">
        <v>4</v>
      </c>
      <c r="B11" s="16" t="s">
        <v>26</v>
      </c>
      <c r="C11" s="16" t="s">
        <v>33</v>
      </c>
      <c r="D11" s="17">
        <v>17</v>
      </c>
      <c r="E11" s="18">
        <f t="shared" si="0"/>
        <v>37.229999999999997</v>
      </c>
      <c r="F11" s="16">
        <v>24</v>
      </c>
      <c r="G11" s="18">
        <f t="shared" si="1"/>
        <v>52.56</v>
      </c>
      <c r="H11" s="17">
        <v>0</v>
      </c>
      <c r="I11" s="18">
        <f t="shared" si="2"/>
        <v>0</v>
      </c>
      <c r="J11" s="16">
        <v>4</v>
      </c>
      <c r="K11" s="19">
        <f t="shared" si="3"/>
        <v>56</v>
      </c>
      <c r="L11" s="18">
        <v>0</v>
      </c>
      <c r="M11" s="16">
        <v>0</v>
      </c>
      <c r="N11" s="19">
        <f t="shared" si="4"/>
        <v>0</v>
      </c>
      <c r="O11" s="19">
        <v>0</v>
      </c>
      <c r="P11" s="16">
        <v>4</v>
      </c>
      <c r="Q11" s="19">
        <f t="shared" si="5"/>
        <v>56</v>
      </c>
      <c r="R11" s="19">
        <v>0</v>
      </c>
      <c r="S11" s="21">
        <f t="shared" si="6"/>
        <v>201.79</v>
      </c>
    </row>
    <row r="12" spans="1:19" ht="20.100000000000001" customHeight="1" x14ac:dyDescent="0.25">
      <c r="A12" s="15">
        <v>5</v>
      </c>
      <c r="B12" s="16" t="s">
        <v>60</v>
      </c>
      <c r="C12" s="16" t="s">
        <v>53</v>
      </c>
      <c r="D12" s="17">
        <v>16</v>
      </c>
      <c r="E12" s="18">
        <f t="shared" si="0"/>
        <v>35.04</v>
      </c>
      <c r="F12" s="16">
        <v>22</v>
      </c>
      <c r="G12" s="18">
        <f t="shared" si="1"/>
        <v>48.18</v>
      </c>
      <c r="H12" s="17">
        <v>0</v>
      </c>
      <c r="I12" s="18">
        <v>0</v>
      </c>
      <c r="J12" s="16">
        <v>4</v>
      </c>
      <c r="K12" s="19">
        <f t="shared" si="3"/>
        <v>56</v>
      </c>
      <c r="L12" s="18">
        <v>0</v>
      </c>
      <c r="M12" s="16">
        <v>5</v>
      </c>
      <c r="N12" s="19">
        <f t="shared" si="4"/>
        <v>70</v>
      </c>
      <c r="O12" s="19">
        <v>0</v>
      </c>
      <c r="P12" s="16">
        <v>0</v>
      </c>
      <c r="Q12" s="19">
        <v>0</v>
      </c>
      <c r="R12" s="19">
        <v>0</v>
      </c>
      <c r="S12" s="21">
        <v>209</v>
      </c>
    </row>
    <row r="13" spans="1:19" ht="20.100000000000001" customHeight="1" x14ac:dyDescent="0.25">
      <c r="A13" s="15">
        <v>6</v>
      </c>
      <c r="B13" s="16" t="s">
        <v>29</v>
      </c>
      <c r="C13" s="16" t="s">
        <v>36</v>
      </c>
      <c r="D13" s="17">
        <v>19</v>
      </c>
      <c r="E13" s="18">
        <f t="shared" si="0"/>
        <v>41.61</v>
      </c>
      <c r="F13" s="16">
        <v>0</v>
      </c>
      <c r="G13" s="18">
        <f t="shared" si="1"/>
        <v>0</v>
      </c>
      <c r="H13" s="17">
        <v>26</v>
      </c>
      <c r="I13" s="18">
        <f t="shared" si="2"/>
        <v>46.800000000000004</v>
      </c>
      <c r="J13" s="16">
        <v>4</v>
      </c>
      <c r="K13" s="19">
        <f t="shared" si="3"/>
        <v>56</v>
      </c>
      <c r="L13" s="18">
        <v>0</v>
      </c>
      <c r="M13" s="16">
        <v>4</v>
      </c>
      <c r="N13" s="19">
        <f t="shared" si="4"/>
        <v>56</v>
      </c>
      <c r="O13" s="19">
        <v>0</v>
      </c>
      <c r="P13" s="16">
        <v>0</v>
      </c>
      <c r="Q13" s="19">
        <f t="shared" si="5"/>
        <v>0</v>
      </c>
      <c r="R13" s="19">
        <f>P13*17.5</f>
        <v>0</v>
      </c>
      <c r="S13" s="21">
        <f t="shared" si="6"/>
        <v>200.41</v>
      </c>
    </row>
    <row r="14" spans="1:19" ht="20.100000000000001" customHeight="1" x14ac:dyDescent="0.25">
      <c r="A14" s="15">
        <v>7</v>
      </c>
      <c r="B14" s="16" t="s">
        <v>28</v>
      </c>
      <c r="C14" s="16" t="s">
        <v>35</v>
      </c>
      <c r="D14" s="17">
        <v>13</v>
      </c>
      <c r="E14" s="18">
        <f t="shared" si="0"/>
        <v>28.47</v>
      </c>
      <c r="F14" s="16">
        <v>20</v>
      </c>
      <c r="G14" s="18">
        <f t="shared" si="1"/>
        <v>43.8</v>
      </c>
      <c r="H14" s="17">
        <v>0</v>
      </c>
      <c r="I14" s="18">
        <f t="shared" si="2"/>
        <v>0</v>
      </c>
      <c r="J14" s="16">
        <v>3</v>
      </c>
      <c r="K14" s="19">
        <f t="shared" si="3"/>
        <v>42</v>
      </c>
      <c r="L14" s="18">
        <v>0</v>
      </c>
      <c r="M14" s="16">
        <v>0</v>
      </c>
      <c r="N14" s="19">
        <f t="shared" si="4"/>
        <v>0</v>
      </c>
      <c r="O14" s="19">
        <v>0</v>
      </c>
      <c r="P14" s="16">
        <v>4</v>
      </c>
      <c r="Q14" s="19">
        <f t="shared" si="5"/>
        <v>56</v>
      </c>
      <c r="R14" s="19">
        <v>0</v>
      </c>
      <c r="S14" s="21">
        <f t="shared" si="6"/>
        <v>170.26999999999998</v>
      </c>
    </row>
    <row r="15" spans="1:19" ht="20.100000000000001" customHeight="1" x14ac:dyDescent="0.25">
      <c r="A15" s="15">
        <v>8</v>
      </c>
      <c r="B15" s="16" t="s">
        <v>61</v>
      </c>
      <c r="C15" s="16" t="s">
        <v>62</v>
      </c>
      <c r="D15" s="16">
        <v>6</v>
      </c>
      <c r="E15" s="18">
        <f t="shared" si="0"/>
        <v>13.14</v>
      </c>
      <c r="F15" s="16">
        <v>24</v>
      </c>
      <c r="G15" s="18">
        <f t="shared" si="1"/>
        <v>52.56</v>
      </c>
      <c r="H15" s="16">
        <v>0</v>
      </c>
      <c r="I15" s="18">
        <v>0</v>
      </c>
      <c r="J15" s="16">
        <v>3</v>
      </c>
      <c r="K15" s="19">
        <f t="shared" si="3"/>
        <v>42</v>
      </c>
      <c r="L15" s="18">
        <v>0</v>
      </c>
      <c r="M15" s="16">
        <v>0</v>
      </c>
      <c r="N15" s="19">
        <v>0</v>
      </c>
      <c r="O15" s="19">
        <v>0</v>
      </c>
      <c r="P15" s="16">
        <v>4</v>
      </c>
      <c r="Q15" s="19">
        <f t="shared" si="5"/>
        <v>56</v>
      </c>
      <c r="R15" s="19">
        <v>0</v>
      </c>
      <c r="S15" s="21">
        <v>164</v>
      </c>
    </row>
    <row r="16" spans="1:19" x14ac:dyDescent="0.25">
      <c r="S16" s="14"/>
    </row>
    <row r="17" spans="3:19" x14ac:dyDescent="0.25">
      <c r="C17" s="2" t="s">
        <v>55</v>
      </c>
      <c r="S17" s="14"/>
    </row>
    <row r="18" spans="3:19" x14ac:dyDescent="0.25">
      <c r="C18" s="2" t="s">
        <v>54</v>
      </c>
      <c r="S18" s="14"/>
    </row>
    <row r="19" spans="3:19" x14ac:dyDescent="0.25">
      <c r="S19" s="14"/>
    </row>
  </sheetData>
  <autoFilter ref="A7:S7">
    <sortState ref="A6:S104">
      <sortCondition descending="1" ref="S5"/>
    </sortState>
  </autoFilter>
  <mergeCells count="8">
    <mergeCell ref="A4:S4"/>
    <mergeCell ref="A1:S3"/>
    <mergeCell ref="Q5:R5"/>
    <mergeCell ref="D5:E5"/>
    <mergeCell ref="F5:G5"/>
    <mergeCell ref="H5:I5"/>
    <mergeCell ref="K5:L5"/>
    <mergeCell ref="N5:O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6" fitToHeight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pane ySplit="6" topLeftCell="A7" activePane="bottomLeft" state="frozen"/>
      <selection pane="bottomLeft" activeCell="U3" sqref="U3"/>
    </sheetView>
  </sheetViews>
  <sheetFormatPr defaultRowHeight="15" x14ac:dyDescent="0.25"/>
  <cols>
    <col min="1" max="1" width="5" style="2" customWidth="1"/>
    <col min="2" max="2" width="7.7109375" style="8" customWidth="1"/>
    <col min="3" max="3" width="33.28515625" style="2" hidden="1" customWidth="1"/>
    <col min="4" max="4" width="7.28515625" style="2" customWidth="1"/>
    <col min="5" max="5" width="9.42578125" style="2" customWidth="1"/>
    <col min="6" max="6" width="8.7109375" style="2" customWidth="1"/>
    <col min="7" max="7" width="8.85546875" style="2" customWidth="1"/>
    <col min="8" max="8" width="6.7109375" style="2" customWidth="1"/>
    <col min="9" max="9" width="6.5703125" style="2" customWidth="1"/>
    <col min="10" max="10" width="9" style="2" customWidth="1"/>
    <col min="11" max="11" width="6.140625" style="2" customWidth="1"/>
    <col min="12" max="12" width="6" style="2" customWidth="1"/>
    <col min="13" max="13" width="9.140625" style="2"/>
    <col min="14" max="14" width="5.7109375" style="2" customWidth="1"/>
    <col min="15" max="15" width="6.7109375" style="2" customWidth="1"/>
    <col min="16" max="16" width="9.140625" style="2"/>
    <col min="17" max="17" width="5.140625" style="2" customWidth="1"/>
    <col min="18" max="18" width="6.5703125" style="2" customWidth="1"/>
    <col min="19" max="19" width="9.140625" style="8"/>
  </cols>
  <sheetData>
    <row r="1" spans="1:19" x14ac:dyDescent="0.25">
      <c r="A1" s="32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8.75" x14ac:dyDescent="0.3">
      <c r="A4" s="24" t="s">
        <v>59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5.75" x14ac:dyDescent="0.25">
      <c r="A5" s="1" t="s">
        <v>0</v>
      </c>
      <c r="B5" s="9"/>
      <c r="C5" s="1" t="s">
        <v>1</v>
      </c>
      <c r="D5" s="27" t="s">
        <v>16</v>
      </c>
      <c r="E5" s="27"/>
      <c r="F5" s="28" t="s">
        <v>17</v>
      </c>
      <c r="G5" s="28"/>
      <c r="H5" s="27" t="s">
        <v>18</v>
      </c>
      <c r="I5" s="27"/>
      <c r="J5" s="1" t="s">
        <v>5</v>
      </c>
      <c r="K5" s="27" t="s">
        <v>4</v>
      </c>
      <c r="L5" s="27"/>
      <c r="M5" s="1" t="s">
        <v>5</v>
      </c>
      <c r="N5" s="27" t="s">
        <v>4</v>
      </c>
      <c r="O5" s="27"/>
      <c r="P5" s="1" t="s">
        <v>5</v>
      </c>
      <c r="Q5" s="33" t="s">
        <v>4</v>
      </c>
      <c r="R5" s="34"/>
      <c r="S5" s="9" t="s">
        <v>9</v>
      </c>
    </row>
    <row r="6" spans="1:19" ht="96.75" customHeight="1" x14ac:dyDescent="0.25">
      <c r="A6" s="1"/>
      <c r="B6" s="9"/>
      <c r="C6" s="1"/>
      <c r="D6" s="4" t="s">
        <v>3</v>
      </c>
      <c r="E6" s="5" t="s">
        <v>4</v>
      </c>
      <c r="F6" s="6" t="s">
        <v>3</v>
      </c>
      <c r="G6" s="5" t="s">
        <v>4</v>
      </c>
      <c r="H6" s="4" t="s">
        <v>3</v>
      </c>
      <c r="I6" s="5" t="s">
        <v>4</v>
      </c>
      <c r="J6" s="6" t="s">
        <v>21</v>
      </c>
      <c r="K6" s="7" t="s">
        <v>7</v>
      </c>
      <c r="L6" s="7" t="s">
        <v>8</v>
      </c>
      <c r="M6" s="6" t="s">
        <v>22</v>
      </c>
      <c r="N6" s="7" t="s">
        <v>7</v>
      </c>
      <c r="O6" s="7" t="s">
        <v>8</v>
      </c>
      <c r="P6" s="6" t="s">
        <v>23</v>
      </c>
      <c r="Q6" s="7" t="s">
        <v>7</v>
      </c>
      <c r="R6" s="7" t="s">
        <v>8</v>
      </c>
      <c r="S6" s="10" t="s">
        <v>4</v>
      </c>
    </row>
    <row r="7" spans="1:19" ht="96.75" hidden="1" customHeight="1" x14ac:dyDescent="0.25">
      <c r="A7" s="1"/>
      <c r="B7" s="9"/>
      <c r="C7" s="1"/>
      <c r="D7" s="4"/>
      <c r="E7" s="5"/>
      <c r="F7" s="6"/>
      <c r="G7" s="5"/>
      <c r="H7" s="4"/>
      <c r="I7" s="5"/>
      <c r="J7" s="6"/>
      <c r="K7" s="7"/>
      <c r="L7" s="7"/>
      <c r="M7" s="6"/>
      <c r="N7" s="7"/>
      <c r="O7" s="7"/>
      <c r="P7" s="6"/>
      <c r="Q7" s="7"/>
      <c r="R7" s="7"/>
      <c r="S7" s="10"/>
    </row>
    <row r="8" spans="1:19" ht="27.75" customHeight="1" x14ac:dyDescent="0.25">
      <c r="A8" s="16">
        <v>1</v>
      </c>
      <c r="B8" s="16" t="s">
        <v>39</v>
      </c>
      <c r="C8" s="16" t="s">
        <v>48</v>
      </c>
      <c r="D8" s="17">
        <v>36</v>
      </c>
      <c r="E8" s="18">
        <f t="shared" ref="E8:E10" si="0">D8*1.8</f>
        <v>64.8</v>
      </c>
      <c r="F8" s="16">
        <v>56</v>
      </c>
      <c r="G8" s="18">
        <f t="shared" ref="G8:G10" si="1">F8*1</f>
        <v>56</v>
      </c>
      <c r="H8" s="17">
        <v>0</v>
      </c>
      <c r="I8" s="18">
        <f t="shared" ref="I8:I10" si="2">H8*2.13</f>
        <v>0</v>
      </c>
      <c r="J8" s="16">
        <v>5</v>
      </c>
      <c r="K8" s="19">
        <v>0</v>
      </c>
      <c r="L8" s="18">
        <f>J8*17.5</f>
        <v>87.5</v>
      </c>
      <c r="M8" s="16">
        <v>4</v>
      </c>
      <c r="N8" s="19">
        <f>M8*14</f>
        <v>56</v>
      </c>
      <c r="O8" s="19">
        <v>0</v>
      </c>
      <c r="P8" s="16">
        <v>0</v>
      </c>
      <c r="Q8" s="19">
        <f t="shared" ref="Q8:Q10" si="3">P8*14</f>
        <v>0</v>
      </c>
      <c r="R8" s="19">
        <f>P8*17.5</f>
        <v>0</v>
      </c>
      <c r="S8" s="21">
        <f t="shared" ref="S8:S10" si="4">E8+G8+I8+K8++L8+N8+O8+Q8+R8</f>
        <v>264.3</v>
      </c>
    </row>
    <row r="9" spans="1:19" ht="27.75" customHeight="1" x14ac:dyDescent="0.25">
      <c r="A9" s="16">
        <v>2</v>
      </c>
      <c r="B9" s="16" t="s">
        <v>37</v>
      </c>
      <c r="C9" s="16" t="s">
        <v>46</v>
      </c>
      <c r="D9" s="17">
        <v>35</v>
      </c>
      <c r="E9" s="18">
        <f>D9*1.8</f>
        <v>63</v>
      </c>
      <c r="F9" s="16">
        <v>0</v>
      </c>
      <c r="G9" s="18">
        <f>F9*1</f>
        <v>0</v>
      </c>
      <c r="H9" s="17">
        <v>27</v>
      </c>
      <c r="I9" s="18">
        <f>H9*2.13</f>
        <v>57.51</v>
      </c>
      <c r="J9" s="16">
        <v>4</v>
      </c>
      <c r="K9" s="19">
        <v>0</v>
      </c>
      <c r="L9" s="18">
        <f>J9*17.5</f>
        <v>70</v>
      </c>
      <c r="M9" s="16">
        <v>0</v>
      </c>
      <c r="N9" s="19">
        <f>M9*14</f>
        <v>0</v>
      </c>
      <c r="O9" s="19">
        <f>M9*17.5</f>
        <v>0</v>
      </c>
      <c r="P9" s="16">
        <v>5</v>
      </c>
      <c r="Q9" s="19">
        <f>P9*14</f>
        <v>70</v>
      </c>
      <c r="R9" s="19">
        <v>0</v>
      </c>
      <c r="S9" s="21">
        <f>E9+G9+I9+K9++L9+N9+O9+Q9+R9</f>
        <v>260.51</v>
      </c>
    </row>
    <row r="10" spans="1:19" ht="27.75" customHeight="1" x14ac:dyDescent="0.25">
      <c r="A10" s="16">
        <v>3</v>
      </c>
      <c r="B10" s="16" t="s">
        <v>38</v>
      </c>
      <c r="C10" s="16" t="s">
        <v>47</v>
      </c>
      <c r="D10" s="17">
        <v>30</v>
      </c>
      <c r="E10" s="18">
        <f t="shared" si="0"/>
        <v>54</v>
      </c>
      <c r="F10" s="16">
        <v>0</v>
      </c>
      <c r="G10" s="18">
        <f t="shared" si="1"/>
        <v>0</v>
      </c>
      <c r="H10" s="17">
        <v>27</v>
      </c>
      <c r="I10" s="18">
        <f t="shared" si="2"/>
        <v>57.51</v>
      </c>
      <c r="J10" s="16">
        <v>4</v>
      </c>
      <c r="K10" s="19">
        <v>0</v>
      </c>
      <c r="L10" s="18">
        <f t="shared" ref="L10" si="5">J10*17.5</f>
        <v>70</v>
      </c>
      <c r="M10" s="16">
        <v>0</v>
      </c>
      <c r="N10" s="19">
        <f t="shared" ref="N10" si="6">M10*14</f>
        <v>0</v>
      </c>
      <c r="O10" s="19">
        <f>M10*17.5</f>
        <v>0</v>
      </c>
      <c r="P10" s="16">
        <v>5</v>
      </c>
      <c r="Q10" s="19">
        <f t="shared" si="3"/>
        <v>70</v>
      </c>
      <c r="R10" s="19">
        <v>0</v>
      </c>
      <c r="S10" s="21">
        <f t="shared" si="4"/>
        <v>251.51</v>
      </c>
    </row>
    <row r="12" spans="1:19" x14ac:dyDescent="0.25">
      <c r="C12" s="2" t="s">
        <v>55</v>
      </c>
    </row>
    <row r="13" spans="1:19" x14ac:dyDescent="0.25">
      <c r="C13" s="2" t="s">
        <v>54</v>
      </c>
    </row>
  </sheetData>
  <autoFilter ref="A7:S7">
    <sortState ref="A6:S103">
      <sortCondition descending="1" ref="S5"/>
    </sortState>
  </autoFilter>
  <mergeCells count="8">
    <mergeCell ref="A1:S3"/>
    <mergeCell ref="Q5:R5"/>
    <mergeCell ref="D5:E5"/>
    <mergeCell ref="F5:G5"/>
    <mergeCell ref="H5:I5"/>
    <mergeCell ref="K5:L5"/>
    <mergeCell ref="N5:O5"/>
    <mergeCell ref="A4:S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0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технологический</vt:lpstr>
      <vt:lpstr>соц.-эконом</vt:lpstr>
      <vt:lpstr>гумманитарный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Asiou</cp:lastModifiedBy>
  <cp:lastPrinted>2019-08-26T09:54:45Z</cp:lastPrinted>
  <dcterms:created xsi:type="dcterms:W3CDTF">2019-07-02T07:47:28Z</dcterms:created>
  <dcterms:modified xsi:type="dcterms:W3CDTF">2019-08-26T10:05:29Z</dcterms:modified>
</cp:coreProperties>
</file>